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8960" windowHeight="11835" activeTab="1"/>
  </bookViews>
  <sheets>
    <sheet name="แผนปฏิบัติกาเงินปกติ 1 (2)" sheetId="4" r:id="rId1"/>
    <sheet name="แผนปฏิบัติงานเงินบำรุง" sheetId="5" r:id="rId2"/>
    <sheet name="Sheet1" sheetId="1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D169" i="5"/>
  <c r="D167"/>
  <c r="D165"/>
  <c r="D155"/>
  <c r="D153"/>
  <c r="D151"/>
  <c r="D144"/>
  <c r="D142"/>
  <c r="D140"/>
  <c r="D138"/>
  <c r="D136"/>
  <c r="D134"/>
  <c r="D132"/>
  <c r="D130"/>
  <c r="D128"/>
  <c r="D118"/>
  <c r="D116" s="1"/>
  <c r="D114"/>
  <c r="D112"/>
  <c r="D110"/>
  <c r="D108"/>
  <c r="D106"/>
  <c r="D104"/>
  <c r="D102" s="1"/>
  <c r="D95"/>
  <c r="D93"/>
  <c r="D91"/>
  <c r="D88" s="1"/>
  <c r="D87"/>
  <c r="D85"/>
  <c r="D83"/>
  <c r="D81" s="1"/>
  <c r="D78"/>
  <c r="D76" s="1"/>
  <c r="D64"/>
  <c r="D62"/>
  <c r="D60"/>
  <c r="D58"/>
  <c r="D56"/>
  <c r="D54" s="1"/>
  <c r="D41"/>
  <c r="D37"/>
  <c r="D35"/>
  <c r="D33"/>
  <c r="D31"/>
  <c r="D21"/>
  <c r="D19"/>
  <c r="D18"/>
  <c r="D17"/>
  <c r="D15"/>
  <c r="D13"/>
  <c r="D11"/>
  <c r="D9"/>
  <c r="D7" s="1"/>
  <c r="D79" l="1"/>
  <c r="D170" s="1"/>
  <c r="D378" i="4"/>
  <c r="D376"/>
  <c r="D374"/>
  <c r="D364"/>
  <c r="D362"/>
  <c r="D360"/>
  <c r="D358"/>
  <c r="D356"/>
  <c r="D354"/>
  <c r="D352"/>
  <c r="D350" s="1"/>
  <c r="D348"/>
  <c r="D346"/>
  <c r="D335"/>
  <c r="D333" s="1"/>
  <c r="D331"/>
  <c r="D329"/>
  <c r="D327"/>
  <c r="D325" s="1"/>
  <c r="D323"/>
  <c r="D322"/>
  <c r="D321"/>
  <c r="D319"/>
  <c r="D309"/>
  <c r="D307"/>
  <c r="D305" s="1"/>
  <c r="D303"/>
  <c r="D301"/>
  <c r="D299"/>
  <c r="D297" s="1"/>
  <c r="D295"/>
  <c r="D293"/>
  <c r="D283"/>
  <c r="D281"/>
  <c r="D279"/>
  <c r="D277"/>
  <c r="D275"/>
  <c r="D273"/>
  <c r="D271" s="1"/>
  <c r="D259"/>
  <c r="D257"/>
  <c r="D255"/>
  <c r="D251" s="1"/>
  <c r="D253"/>
  <c r="D249"/>
  <c r="D247"/>
  <c r="D228"/>
  <c r="D198"/>
  <c r="D196"/>
  <c r="D184"/>
  <c r="D183" s="1"/>
  <c r="D181" s="1"/>
  <c r="D170"/>
  <c r="R168"/>
  <c r="D168"/>
  <c r="D166" s="1"/>
  <c r="R167"/>
  <c r="D164"/>
  <c r="D162"/>
  <c r="D160" s="1"/>
  <c r="D158"/>
  <c r="D140"/>
  <c r="D138"/>
  <c r="T137"/>
  <c r="D136"/>
  <c r="S135"/>
  <c r="R135"/>
  <c r="R132"/>
  <c r="D132"/>
  <c r="D131"/>
  <c r="D129" s="1"/>
  <c r="D123" s="1"/>
  <c r="D124"/>
  <c r="IV121"/>
  <c r="D113"/>
  <c r="D111"/>
  <c r="D109"/>
  <c r="D107"/>
  <c r="D105" s="1"/>
  <c r="D103"/>
  <c r="D102"/>
  <c r="D101"/>
  <c r="D99" s="1"/>
  <c r="D96" s="1"/>
  <c r="D82"/>
  <c r="D80"/>
  <c r="D78"/>
  <c r="D76"/>
  <c r="D74"/>
  <c r="D70" s="1"/>
  <c r="D68" s="1"/>
  <c r="D66" s="1"/>
  <c r="D72"/>
  <c r="D46"/>
  <c r="D44"/>
  <c r="D42"/>
  <c r="D40"/>
  <c r="D28"/>
  <c r="D26"/>
  <c r="D24" s="1"/>
  <c r="D22" s="1"/>
  <c r="D20"/>
  <c r="D18"/>
  <c r="D16"/>
  <c r="D14" s="1"/>
  <c r="D12" s="1"/>
  <c r="D10" s="1"/>
  <c r="D9" s="1"/>
  <c r="A172" i="5" l="1"/>
  <c r="E172" s="1"/>
  <c r="D172"/>
  <c r="D245" i="4"/>
  <c r="D244" s="1"/>
  <c r="D242" s="1"/>
  <c r="D95"/>
  <c r="D65"/>
  <c r="D156"/>
  <c r="D154" s="1"/>
  <c r="D152" s="1"/>
  <c r="D151" s="1"/>
  <c r="D150" l="1"/>
  <c r="D383" s="1"/>
</calcChain>
</file>

<file path=xl/sharedStrings.xml><?xml version="1.0" encoding="utf-8"?>
<sst xmlns="http://schemas.openxmlformats.org/spreadsheetml/2006/main" count="1282" uniqueCount="305">
  <si>
    <t xml:space="preserve"> แบบฟอร์มแผนปฏิบัติการ การดำเนินงานปกติ ประจำปีงบประมาณ 2563</t>
  </si>
  <si>
    <t>(2)แผนงาน พัฒนาบุคลากรภาครัฐ</t>
  </si>
  <si>
    <t>(3)ผลผลิตที่ 1 : รายการค่าใช่จ่ายบุคลการภาครัฐ  พัฒนาด้านสาธารณสุขและสร้างเสริมสุขภาพเชิงรุก</t>
  </si>
  <si>
    <t>(4)กิจกรรม หลักที่ 1.1 สนับสนุนบุคลากรในการดำเนินงานสุขภาพจิต</t>
  </si>
  <si>
    <t>(5)สอดคล้องระหว่างโครงการกับยุทธศาสตร์กรมสุขภาพจิต ยุทธสาสตร์ที่ 4 พัฒนารบบบริหารจัดการที่มีประสิทธิภาพและธรรมาภิบาล</t>
  </si>
  <si>
    <t>(5)โครงการ / กิจกรรม</t>
  </si>
  <si>
    <t>(7)หน่วยนับ</t>
  </si>
  <si>
    <t>เป้าฯ/   งบฯ</t>
  </si>
  <si>
    <t>(8)รวม</t>
  </si>
  <si>
    <t>(9)เป้าหมาย/งบประมาณจำแนกรายเดือน</t>
  </si>
  <si>
    <t>(10)หน่วยงานที่ปฎิบัติ</t>
  </si>
  <si>
    <t>ตค.</t>
  </si>
  <si>
    <t>พย.</t>
  </si>
  <si>
    <t xml:space="preserve">ธค. </t>
  </si>
  <si>
    <t>มค.</t>
  </si>
  <si>
    <t>กพ.</t>
  </si>
  <si>
    <t>มีค.</t>
  </si>
  <si>
    <t>เมย.</t>
  </si>
  <si>
    <t>พค.</t>
  </si>
  <si>
    <t>มิย.</t>
  </si>
  <si>
    <t>กค.</t>
  </si>
  <si>
    <t>สค.</t>
  </si>
  <si>
    <t>กย.</t>
  </si>
  <si>
    <t>1.แผนงานบุคลากรภาครัฐ</t>
  </si>
  <si>
    <t>งบฯ</t>
  </si>
  <si>
    <t>รพ.สวนสราญรมย์</t>
  </si>
  <si>
    <t>กิจกรรม หลักที่ 1.1 สนับสนุนบุคลากรในการดำเนินงานสุขภาพจิต</t>
  </si>
  <si>
    <t>1.งบบุคลากร</t>
  </si>
  <si>
    <t xml:space="preserve">     1.1 เงินเดือนและค่าจ้างประจำ</t>
  </si>
  <si>
    <t xml:space="preserve">          -  เงินเดือน (อัตราเดิม)</t>
  </si>
  <si>
    <t>อัตรา</t>
  </si>
  <si>
    <t>เป้าฯ</t>
  </si>
  <si>
    <t xml:space="preserve">          - ค่าจ้างประจำ (อัตราเดิม)</t>
  </si>
  <si>
    <t xml:space="preserve">    1.2 ค่าตอบแทนพนักงานราชการ (อัตราเดิม)</t>
  </si>
  <si>
    <t>2.งบดำเนินงาน</t>
  </si>
  <si>
    <t xml:space="preserve">     2.1 ค่าตอบแทน ใช้สอย และค่าวัสดุ</t>
  </si>
  <si>
    <t xml:space="preserve">             2.1.1 ค่าตอบแทน</t>
  </si>
  <si>
    <t xml:space="preserve">                      1)  ค่าเช่าบ้าน</t>
  </si>
  <si>
    <t>คน</t>
  </si>
  <si>
    <t>รวมงบประมาณ</t>
  </si>
  <si>
    <t xml:space="preserve"> แบบฟอร์มแผนปฏิบัติการ การดำเนินงานปกติ ประจำปีงบประมาณ 2562</t>
  </si>
  <si>
    <t>(2)แผนงาน พัมนาบุคลากรภาครัฐ</t>
  </si>
  <si>
    <t>(5)ความสอดคล้องระหว่างโครงการกับยุทธศาสตร์กรมสุขภาพจิต  ยุทธสาสตร์ที่ 4 พัฒนาระบบบริหารจัดการที่มีประสิทธิภาพและธรรมาภิบาล</t>
  </si>
  <si>
    <t xml:space="preserve">                    2) ค่าตอบแทนสำหรับแพทย์ ทันตแพทย์ และเภสัชกร ทีไม่ทำเวชปฏิบัติส่วนตัว</t>
  </si>
  <si>
    <t xml:space="preserve">                   3) ค่าตอบแทนกำลังคนด้านสาธารณสุข (พ.ต.ส)</t>
  </si>
  <si>
    <t>2.1.2 ค่าใช้สอย</t>
  </si>
  <si>
    <t xml:space="preserve">                   1) เงินสบทบกองทุนประกันสังคม</t>
  </si>
  <si>
    <t>(2)แผนงาน งานพื้นฐานด้านการพัฒนาและส่งเสริมศักยภาพคน</t>
  </si>
  <si>
    <t>(3)ผลผลิตที่ 1 : ประชาชนได้รับการบริการเฉพาะด้านสุขภาพจิต</t>
  </si>
  <si>
    <t>(4)กิจกรรม หลักที่ 1.2 พัฒนาระบบข้อมูลเทคดนดลยีสารสนเทศและการสื่อสารเพื่อสนับสนุนระบบบริการสุขภาพจิต</t>
  </si>
  <si>
    <t xml:space="preserve"> 2.แผนงานพื้นฐานด้านการพัฒนาและส่งเสริมศักยภาพคน</t>
  </si>
  <si>
    <t xml:space="preserve"> รพ.สวนสราญรมย์</t>
  </si>
  <si>
    <t xml:space="preserve"> กิจกรรมหลัก 1.2  พัฒนาระบบข้อมูลเทคโนโลยีสารสนเทศและการสื่อสารเพื่อสนับสนุนระบบบริการสุขภาพจิต </t>
  </si>
  <si>
    <t xml:space="preserve">  1. งบลงทุน</t>
  </si>
  <si>
    <t xml:space="preserve">    1.1 ครุภัณฑ์คอมพิวเตอร์</t>
  </si>
  <si>
    <t xml:space="preserve">       1)เครื่องคอมพิวเตอร์ สำหรับประมวลผล แบบที่ 1 (จอขนาดไม่น้อยกว่า 19 นิ้ว)</t>
  </si>
  <si>
    <t>เครื่อง</t>
  </si>
  <si>
    <t xml:space="preserve">       2)อุปกรณ์กระจายสัญญาณไร้สาย (Access Point) แบบที่ 1</t>
  </si>
  <si>
    <t xml:space="preserve">       3)เครื่องสำรองไฟฟ้า ขนาด 800 VA</t>
  </si>
  <si>
    <t xml:space="preserve">       4)เครื่องสำรองไฟฟ้า ขนาด 3 KVA</t>
  </si>
  <si>
    <t xml:space="preserve">       5)อุปกรณ์กระจายสัญญาณ (L2 Switch) ขนาด 247 ช่อง แบบที่ 2</t>
  </si>
  <si>
    <t>ชุด</t>
  </si>
  <si>
    <t xml:space="preserve">       6)อุปกรณ์ค้นหาเส้นทางเครือข่าย (Router)</t>
  </si>
  <si>
    <t>(4)กิจกรรม หลักที่ 1.3 พัฒนาโครงการสร้างพื้นฐานและระบบบริการสุขภาพจิต</t>
  </si>
  <si>
    <t>กิจกรรม หลักที่ 1.3 พัฒนาโครงการสร้างพื้นฐานและระบบบริการสุขภาพจิต</t>
  </si>
  <si>
    <t>1.งบดำเนินงาน</t>
  </si>
  <si>
    <t xml:space="preserve">     1.1 ค่าตอบแทน ใช้สอย และวัดสุ</t>
  </si>
  <si>
    <t xml:space="preserve">            1.1.1 ค่าตอบแทน</t>
  </si>
  <si>
    <t xml:space="preserve">                 1) ค่าตอบแทนเวรบ่าย-ดึก</t>
  </si>
  <si>
    <t>เวร</t>
  </si>
  <si>
    <t xml:space="preserve">             1.1.2 ค่าใช้สอย</t>
  </si>
  <si>
    <t xml:space="preserve">                   1 ) ค่าเช่ารถยนต์ (ปีงบฯ2562-2566)</t>
  </si>
  <si>
    <t>คัน</t>
  </si>
  <si>
    <t xml:space="preserve">             1.1.3 ค่าวัสดุ</t>
  </si>
  <si>
    <t xml:space="preserve">                          1)  ค่าวัสดุเวชภัณฑ์ </t>
  </si>
  <si>
    <t>ราย</t>
  </si>
  <si>
    <t>7250/725</t>
  </si>
  <si>
    <t xml:space="preserve">          1.2 ค่าสาธารณูปโภค (ค่าน้ำ ค่าไฟ และโทรศัพท์)</t>
  </si>
  <si>
    <t>2.  งบลงทุน</t>
  </si>
  <si>
    <t xml:space="preserve">   2.1 ครุภัณฑ์การแพทย์</t>
  </si>
  <si>
    <t xml:space="preserve">    1. เครื่องดมยาสลบพร้อมเครื่องช่วยหายใจ</t>
  </si>
  <si>
    <t xml:space="preserve">    2.เครื่องรักษาด้วยไฟฟ้า Electro Convulsive Therapy (ECT)</t>
  </si>
  <si>
    <t xml:space="preserve">   2.2 ครุภัณฑ์ยานพาหนะและขนส่ง</t>
  </si>
  <si>
    <t xml:space="preserve">   1. รถโดยสาร ขนาด 12 ที่นั่ง (ดีเซล) ปริมาตรกระบอกสูบไม่ต่ำกว่า 2,400 ซีซีฯ</t>
  </si>
  <si>
    <t xml:space="preserve">   2.3 ครุภัณฑ์ไฟฟ้าและวิทยุ</t>
  </si>
  <si>
    <t xml:space="preserve">    1. เครื่องกำเนิดไฟฟ้าขนาด 800 KVA</t>
  </si>
  <si>
    <t xml:space="preserve">   2.4 ค่าที่ดินและสิ่งก่อสร้าง</t>
  </si>
  <si>
    <t xml:space="preserve">     1.อาคารบ้านพักเจ้าหน้าที่ 72 ยูนิต พื้นที่ใช้สอยประมาณ 5,075 ตารางเมตร ฯ (ผูกพันปี เดิม 2561-2563)</t>
  </si>
  <si>
    <t>หลัง</t>
  </si>
  <si>
    <t xml:space="preserve">   2.โรงอาหารและร้านค้า (โครงสร้างต้านแผ่นดินไหว)2ชั้น พื้นที่ใช้สอยประมาณ 1,373 ตารางเมตร) ปีเดียว</t>
  </si>
  <si>
    <t>1</t>
  </si>
  <si>
    <t>(2) แผนงาน :  แผนงานบูรณาการป้องกัน ปราบปราม และบำบัดรักษาผู้ติดยาเสพติด</t>
  </si>
  <si>
    <t>(3) ผลผลิตที่ 1 : ประชาชนได้รับการบริการเฉพาะด้านสุขภาพจิต</t>
  </si>
  <si>
    <t>(4) กิจกรรม หลักที่ 2.1 บำบัดรักษา และฟื้นฟูผู้ป่วยยาเสพติดที่มีปัญหาสุขภาพจิต</t>
  </si>
  <si>
    <t>(5)ความสอดคล้องระหว่างโครงการกับยุทธศาสตร์กรมสุขภาพจิต  ยุทธสาสตร์ที่ 2 พัฒนาคูรภาพระบบบริการและวิชาการสุขภาพจิตและจิตเวช</t>
  </si>
  <si>
    <t>4.แผนงานบูรณาการ</t>
  </si>
  <si>
    <t>แผนงานบูรณาการป้องกัน ปราบปราม และบำบัดรักษาผู้ติดยาเสพติด</t>
  </si>
  <si>
    <t xml:space="preserve"> กิจกรรม หลักที่ 2.1 บำบัดรักษา และฟื้นฟูผู้ป่วยยาเสพติดที่มีปัญหาสุขภาพจิต</t>
  </si>
  <si>
    <t>1. งบดำเนินงาน</t>
  </si>
  <si>
    <t xml:space="preserve">     1.1.1 ค่าวัสดุ</t>
  </si>
  <si>
    <r>
      <t xml:space="preserve">                      </t>
    </r>
    <r>
      <rPr>
        <b/>
        <sz val="14"/>
        <rFont val="TH SarabunPSK"/>
        <family val="2"/>
      </rPr>
      <t xml:space="preserve">  1. ค่าวัสดุผู้ป่วยยาเสพติดสำหรับผู้ป่วยนอก ระบบสมัครใจ  </t>
    </r>
    <r>
      <rPr>
        <sz val="14"/>
        <rFont val="TH SarabunPSK"/>
        <family val="2"/>
      </rPr>
      <t xml:space="preserve">                                               - ค่าเวชภัณฑ์</t>
    </r>
  </si>
  <si>
    <r>
      <t xml:space="preserve">                       </t>
    </r>
    <r>
      <rPr>
        <b/>
        <sz val="14"/>
        <rFont val="TH SarabunPSK"/>
        <family val="2"/>
      </rPr>
      <t xml:space="preserve"> 2 ค่าวัสดุผู้ป่วยยาเสพติดสำหรับผู้ป่วยใน ระบบสมัครใจ  </t>
    </r>
    <r>
      <rPr>
        <sz val="14"/>
        <rFont val="TH SarabunPSK"/>
        <family val="2"/>
      </rPr>
      <t xml:space="preserve">                                              </t>
    </r>
  </si>
  <si>
    <t xml:space="preserve">               - ค่าวัสดุเวชภัณฑ์</t>
  </si>
  <si>
    <t xml:space="preserve">               - ค่าวัสดุอาหาร</t>
  </si>
  <si>
    <r>
      <t xml:space="preserve">                       </t>
    </r>
    <r>
      <rPr>
        <b/>
        <sz val="14"/>
        <rFont val="TH SarabunPSK"/>
        <family val="2"/>
      </rPr>
      <t xml:space="preserve"> 3. ค่าวัสดุผู้ป่วยยาเสพติดสำหรับผู้ป่วยใน ระบบบังคับบำบัด  </t>
    </r>
    <r>
      <rPr>
        <sz val="14"/>
        <rFont val="TH SarabunPSK"/>
        <family val="2"/>
      </rPr>
      <t xml:space="preserve">                                                   </t>
    </r>
  </si>
  <si>
    <t xml:space="preserve">                         - ค่าวัสดุเวชภัณฑ์</t>
  </si>
  <si>
    <t xml:space="preserve">                        -ค่าวัสดุวิทย์</t>
  </si>
  <si>
    <t>(2) แผนงาน : แผนงานบูรณาการวิจัยและนวัตกรรม</t>
  </si>
  <si>
    <t>โครงการวิจัยศึกษาเพื่อนพัฒนาองค์ความรู้และเทคโนโลยีด้านสุขภาพจิต</t>
  </si>
  <si>
    <t>(4) กิจกรรม หลักที่ 1.1 วิจัยเพื่อสร้าง/สะสมองค์ความรู้ด้านสุขภาพจิต</t>
  </si>
  <si>
    <t>(5)ความสอดคล้องระหว่างโครงการกับยุทธศาสตร์กรมสุขภาพจิต ยุทธศาสตร์ที่ 1 ส่งเสริมสุขภาพจิต ป้องกันและควบคุฒปัจจัยที่ก่อให้เกิดปัญหาสุขภาพจิตตลอดช่วงชีวิต</t>
  </si>
  <si>
    <t>เเละยุทธสาสตร์ที่ 2 พัฒนาคุณภาพระบบบริการและวิชาการสุขภาพจิตและจิตเวช</t>
  </si>
  <si>
    <t>แผนบูรณาการวิจัยและนวัตกรรม</t>
  </si>
  <si>
    <t>กิจกรรม หลักที่ 1.1 วิจัยเพื่อสร้าง/สะสมองค์ความรู้ด้านสุขภาพจิต</t>
  </si>
  <si>
    <t xml:space="preserve"> 1. งบรายจ่ายอื่น                                          1.1  ค่าใช้จ่ายในการวิจัยและพัฒนา</t>
  </si>
  <si>
    <t xml:space="preserve">   โครงการวิจัย พัฒนารูปแบบการมีส่วนร่วมของเครือข่ายในการดูแลผู้ป่วยจิตเภทที่มีพฤตกกรรมรุนแรงเชิงรุก ในชุมชนครบวงจร</t>
  </si>
  <si>
    <t xml:space="preserve">     ประชุมเชิงปฏิบัติการวางแผนการดำเนินงานและทบทวนวรรณกรรมเรื่องคุณภาพชีวิตผู้ป่วยจิตเภทที่มีพฤติกรรมรุนแรง</t>
  </si>
  <si>
    <t xml:space="preserve">   ประเชิงปฏิบัติการพบบผู้นำชุมชนวิเคราะห์ชุมชนและพัฒนาศักยภาพเครือข่าย</t>
  </si>
  <si>
    <t>30</t>
  </si>
  <si>
    <t xml:space="preserve">   ประชุมเชิงปฏิบัติการเพื่อพัมนารุปแบบการมีส่วนร่วมของเครือข่ายในการดูแลผู้ป่วยที่มีพฤติกรรมรุนแรง</t>
  </si>
  <si>
    <t xml:space="preserve">   ประชุมเชิงปกิบัติการอบรมความรู้การดูแลผู้ป่วยที่มีพฤติกรรมรุนแรงในชุมชนเชิงรุก</t>
  </si>
  <si>
    <t xml:space="preserve">   อบรมการใช้โปรแกรมรูปแบบการมีส่วนร่วมของเครือข่ายในการดูแลผู้ป่วยจิตเภทที่มีพฤติกรรมรุนแรงและผู้ดูแล</t>
  </si>
  <si>
    <t>50</t>
  </si>
  <si>
    <t xml:space="preserve">  - ค่าจ้างเหมาผู้ช่วยนักวิจัย</t>
  </si>
  <si>
    <t xml:space="preserve"> - ค่าตอบแทนที่ปรึกษา</t>
  </si>
  <si>
    <t>ครั้ง</t>
  </si>
  <si>
    <t>5</t>
  </si>
  <si>
    <t>เเละยุทธสาสตร์ที่ 2 พัฒนาคูรภาพระบบบริการและวิชาการสุขภาพจิตและจิตเวช</t>
  </si>
  <si>
    <t xml:space="preserve">  - ค่าตอบแทนนักวิจัย</t>
  </si>
  <si>
    <t xml:space="preserve">  - ค่าตอบแทนผู้ถูกสัมภาษณ์ที่เป็นผู้เชี่ยวชาญ</t>
  </si>
  <si>
    <t xml:space="preserve">  - ค่าถ่ายเอกสารแบบสัมภาษณ์</t>
  </si>
  <si>
    <t>แผ่น</t>
  </si>
  <si>
    <t xml:space="preserve">  - ค่าตอบแทนผู้ถูกสัมภาษณ์</t>
  </si>
  <si>
    <t>80</t>
  </si>
  <si>
    <t xml:space="preserve">  - ค่าเดินทางผู้ให้ข้อมูล</t>
  </si>
  <si>
    <t>160</t>
  </si>
  <si>
    <t xml:space="preserve">  - ค่าตอบแทนผู้เก็บข้อมูล</t>
  </si>
  <si>
    <t>4</t>
  </si>
  <si>
    <t xml:space="preserve">  - ค่าจ้างเหมาพิมพ์เอกสาร</t>
  </si>
  <si>
    <t>250</t>
  </si>
  <si>
    <t xml:space="preserve">  - ค่าจ้างเหมาบันทึกข้อมูล</t>
  </si>
  <si>
    <t xml:space="preserve">  - ค่าจ้างวิเคราะห์ข้อมูล</t>
  </si>
  <si>
    <t xml:space="preserve">  - ค่าตอบแทนผู้ประสานงาน</t>
  </si>
  <si>
    <t xml:space="preserve">  - ค่าวัสดุอุปกรณ์</t>
  </si>
  <si>
    <t xml:space="preserve">  - ค่าจัดทำคู่มือรูปแบบการมีส่วนร่วมสำหรับผู้ป่วยจิตเภทฯ/ </t>
  </si>
  <si>
    <t>เล่ม</t>
  </si>
  <si>
    <t>(2) แผนงาน : แผนงานบูรณาพัฒนาศักยภาพคนตลอดช่วงชีวิด</t>
  </si>
  <si>
    <t>โครงการ สร้างความมั่นคงตามช่วงวัย</t>
  </si>
  <si>
    <t>(4) กิจกรรม หลักที่ 2.2 สร้างความมั่นคงในวัยสูงอายุ</t>
  </si>
  <si>
    <t xml:space="preserve">   แผนบูรณาการพัฒนาสักยภาพคนตลอดช่วงชีวิต</t>
  </si>
  <si>
    <t xml:space="preserve"> 1. งบดำเนินงาน                                     1.1  ค่าตอบแทน ใช้สอย และวัสดุ                     1.1. 1  ค่าใช้สอย</t>
  </si>
  <si>
    <t xml:space="preserve"> </t>
  </si>
  <si>
    <t xml:space="preserve">   โครงการส่งเสริมสุขภาพจิตและจิตเวชผู้สู้สูงอายุไทย</t>
  </si>
  <si>
    <t xml:space="preserve">   1. ประชุมเชิงปฏิบัติการเพื่อการขับเคลื่อนและพัมนาบุคลากรสุขภาพจิตในการส่งเสริมสุขภาพจิตผุ้สูงอายุ</t>
  </si>
  <si>
    <t xml:space="preserve">  2. สัมมนาทิศทางการดูแลสุขภาพจิตผู้สูงอายุไทยในยุคไทยแลนด์ 4.0 </t>
  </si>
  <si>
    <t xml:space="preserve">  3. พัฒนาโปรแกรมฟื้นฟูการรู้คิดในผุ้สูงวัยสมองเสื่อมที่มีปัญหาพฤติกรรมและจิตใจ</t>
  </si>
  <si>
    <t xml:space="preserve">      3.1  ประชุมชิงปฏิบัติการพัฒนาทักษะวิทยากรโปรแกรมฟื้นฟูด้านการรู้คิดในผู้สูงวัยสมองเสื่อมสำหรับบุคลากรสุขภาพจิต</t>
  </si>
  <si>
    <t xml:space="preserve">      3.2 การประชุมเชิงปฏิบัติการพัฒนาทักษะวิทยากรโปรแกรมฟื้นฟูด้านการรู้คิดใน ผู้สูงวัยสมองเสื่อมสำหรับบุคลากรเขตสุขภาพที่ 11 
</t>
  </si>
  <si>
    <t>45</t>
  </si>
  <si>
    <t xml:space="preserve">      3.3 การประชุมเชิงปฏิบัติการพัฒนาทักษะการฟื้นฟูด้านการรู้คิดในผู้สูงวัยสมองเสื่อมสำหรับผู้ดูแล</t>
  </si>
  <si>
    <t>ครั้ง/คน</t>
  </si>
  <si>
    <t xml:space="preserve"> 6/180</t>
  </si>
  <si>
    <t>2/60</t>
  </si>
  <si>
    <t xml:space="preserve">     3.4 การประชุมเชิงปฏิบัติการประเมินผลการพัฒนาทักษะการฟื้นฟูด้านการรู้คิดในผู้สูงวัยสมองเสื่อมสำหรับผู้ดูแล</t>
  </si>
  <si>
    <t>6/180</t>
  </si>
  <si>
    <t xml:space="preserve">     3.5 การประชุมเชิงปฏิบัติการสรุปผลการพัฒนาโปรแกรมฟื้นฟูการรู้คิดในผู้สูงวัยสมองเสื่อม</t>
  </si>
  <si>
    <t>4. การพัฒนาโปรแกรมการพัมนาทักาะการดูแลผู้สูงวัยสมองเสื่อมที่มีปัยหาพฤติกรรมและจิตใจ</t>
  </si>
  <si>
    <t xml:space="preserve">         4.1 การประชุมเชิงปฏิบัติการปรับปรุงโปรแกรมการพัฒนาทักษะการดูแลผู้สูงวัย        สมองเสื่อมที่มีปัญหาพฤติกรรมและจิตใจ
</t>
  </si>
  <si>
    <t xml:space="preserve">       4.2 การประชุมเชิงปฏิบัติการพัฒนาทักษะการดูแลผู้สูงวัยสมองเสื่อมที่มีปัญหาพฤติกรรมและจิตใจสำหรับ care manager </t>
  </si>
  <si>
    <t xml:space="preserve">        4.3  การนิเทศติดตามผลการอบรมทักษะการดูแลผู้สูงวัยสมองเสื่อมที่มีปัญหาพฤติกรรมและจิตใจ</t>
  </si>
  <si>
    <t xml:space="preserve">      4.4 ประชุมเชิงปฏิบัติการพัฒนาทักษะการดูแลผู้สูงวัยสมองเสื่อมที่มีปัญหาพฤติกรรมและจิตใจสำหรับผู้ดุแลเขตสุขภาพที่ ที่ 11</t>
  </si>
  <si>
    <t xml:space="preserve">       4.5 ประชุมเชิงปฏิบัติการประเมินผลการเรียนรู้โปรแกรมทักษะการดูแลผู้สูงวัยสมองเสื่อมที่มีปัญหาพฤติกรรมและจิตใจสำหรับผู้ดูแล</t>
  </si>
  <si>
    <t xml:space="preserve"> 5. ประชุมเชิงปฏิบัติการจัดทำโปรแกรมการดูแลสุขภาพจิตผู้สูงอายุในศูนย์ฟื้นฟูสมรรถภาพผู้สูงอายุ</t>
  </si>
  <si>
    <t xml:space="preserve">    6 . การประชุมเชิงปฏิบัติการการใช้โปรแกรมการดูแลทางสังคมจิตใจในผู้ป่วยสมองเสื่อมที่มีปัญหาพฤติกรรมและจิตใจในโรงพยาบาลจิตเวช</t>
  </si>
  <si>
    <t xml:space="preserve">    7. การประชุมเชิงปฏิบัติการการใช้โปรแกรมบำบัดผู้มีปัญหาสุขภาพจิตและจิตเวชผู้สูงอายุสำหรับทีมสหวิชาชีพ</t>
  </si>
  <si>
    <t>60</t>
  </si>
  <si>
    <t xml:space="preserve">    8. การพัฒนาระบบฐานข้อมูลผู้สูงอายุทีมีปัญหาสุขภาพจิตและจิตเวชและระบบการส่งต่อ</t>
  </si>
  <si>
    <t xml:space="preserve">        8.1 การประชุมเชิงปฏิบัติการการพัฒนาฐานข้อมูลด้านสุขภาพจิตและจิตเวชผู้สูงอายุในโรงพยาบาลจิตเวช</t>
  </si>
  <si>
    <t>2/120</t>
  </si>
  <si>
    <t xml:space="preserve">       8.2 การประชุมเชิงปฏิบัติการการพัฒนาฐานข้อมูลด้านสุขภาพจิตและจิตเวชผู้สูงอายุในเขตสุขภาพที่ 11 </t>
  </si>
  <si>
    <t>85</t>
  </si>
  <si>
    <t xml:space="preserve">       8.3 การประชุมเชิงปฏิบัติการการพัฒนาฐานข้อมูลด้านสุขภาพจิตและจิตเวชผู้สูงอายุในเขตสุขภาพที่ 11 (จังหวัดนครศรีธรรมราช)</t>
  </si>
  <si>
    <t xml:space="preserve">    9 . การพัฒนารูปแบบการมีส่วนร่วมของชุมชนด้วยวิถีชีวิตแบบพอเพียงเพื่อส่งเสริมความพึงพอใจในชีวิตผู้สูงอายุ</t>
  </si>
  <si>
    <t xml:space="preserve">      9.1 การประชุมเชิงปฏิบัติการออกแบบกิจกรรมส่งเสริมความพึงพอใจในชีวิตของผู้สูงอายุด้วยวิถีชีวิตแบบพอเพียง </t>
  </si>
  <si>
    <t xml:space="preserve">      9.2 การประชุมเชิงปฏิบัติการรูปแบบกิจกรรมส่งเสริมความพึงพอใจในชีวิตของผู้สูงอายุเด้วยวิธีชีวิตเบบพอเพียง</t>
  </si>
  <si>
    <t>20</t>
  </si>
  <si>
    <t xml:space="preserve">      9.3  การประชุมเชิงปฏิบัติการจัดกิจกรรมส่งเสริมความ พึงพอใจในชีวิตของผู้สูงอายุด้วยวิถีชีวิตแบบพอเพียง  </t>
  </si>
  <si>
    <t>100</t>
  </si>
  <si>
    <t xml:space="preserve">      9.4 การประชุมเชิงปฏิบัติการติดตามผลการดำเนินงานการจัดกิจกรรมส่งเสริมความพึงพอใจในชีวิตของผู้สูงอายุด้วยวิถีชีวิตแบบพอเพียง    
</t>
  </si>
  <si>
    <t xml:space="preserve"> 2/160</t>
  </si>
  <si>
    <t>2/160</t>
  </si>
  <si>
    <t xml:space="preserve">      9.5 ประชุมเชิงปฎิบัติการแลกเปลี่ยนเรียนรู้การจัดกิจกรรมส่งเสริมความพึงพอใจในชีวิตของผุ้สูงอายุด้วยวิถีชีวิตแบบพอเพียง</t>
  </si>
  <si>
    <t>10. การพัฒนาแนวทางการเฝ้าระวังผุ้สูงอายุที่มีภาวะซึมเศร้าและฆาตัวตาย</t>
  </si>
  <si>
    <t xml:space="preserve">     10.1 ประชุมเชิงปฏิบัติการการทบทวนแนวทางการเฝ้าระวังผู้สูงอายุที่มีภาวะซึมเศร้าและฆ่าตัวตาย</t>
  </si>
  <si>
    <t>15</t>
  </si>
  <si>
    <t xml:space="preserve">       10.2 การประชุมเชิงปฏิบัติการการพัฒนาแนวทางการเฝ้าระวังผู้สูงอายุที่มีภาวะซึมเศร้าและฆ่าตัวตาย ระยะการทดลองใช้  </t>
  </si>
  <si>
    <t xml:space="preserve">     10.3  การประชุมเชิงปฏิบัติการปรับปรุงแนวทางการเฝ้าระวังผู้สูงอายุที่มีภาวะซึมเศร้าและฆ่าตัวตาย  </t>
  </si>
  <si>
    <t xml:space="preserve">11.การพัฒนารูปแบบประเมินความพึงพอใจในชีวิตผู้สูงอายุไทยในรูปแบบ Online </t>
  </si>
  <si>
    <t xml:space="preserve">       11.1 การประชุมเชิงปฏิบัติการปรับปรุงแบบประเมินความพึงพอใจในชีวิตของผู้สูงอายุไทยในรูปแบบ online  </t>
  </si>
  <si>
    <t>40</t>
  </si>
  <si>
    <t xml:space="preserve">         11.2 ปรับปรุงแบบประเมินความพึงพอใจในชีวิตของผู้สูงอายุไทยในรุปแบบ Online</t>
  </si>
  <si>
    <t xml:space="preserve"> 12. สัมมนาการติดตาและปรับปรุงโปรแกรมกิจกรรมบำบัดสำหรับผู้สูงอายุอายุสมองเสื่อมโดยนักกิจกรรมบำบัด/อาชีวบำบัด</t>
  </si>
  <si>
    <t xml:space="preserve">  13.อบรมการพัฒนาคุณภาพชีวิตผู้สูงวัยในยุคไทยแลนด์ 4.0 </t>
  </si>
  <si>
    <t xml:space="preserve">         13.1  อบรมการเสริมสร้างทักษะทางสังคมและคุณค่าในตนเองของผู้สูงวัยใน ในยุคไทยแลนด์ 4.0 </t>
  </si>
  <si>
    <t xml:space="preserve">          13.2 อบรมการพัฒนาคุณภาพชีวิตผู้สูงอายุ</t>
  </si>
  <si>
    <t xml:space="preserve">   14 การประชุมเชิงปฏิบัติการการพัฒนานวัตกรรมการส่งเสริมสุขภาพจิตผู้สูงอายุที่ตอบสนองความต้องการของพื้นที่</t>
  </si>
  <si>
    <t>75</t>
  </si>
  <si>
    <t xml:space="preserve">    15  การประชุมเชิงปฏิบัติการการใช้แบบ
ประเมินภาวะสุขภาพจิตผู้สูงอายุ</t>
  </si>
  <si>
    <t xml:space="preserve"> 8/1120</t>
  </si>
  <si>
    <t>8/1120</t>
  </si>
  <si>
    <t xml:space="preserve">    16. ศึกษาดูงานระบบการจัดการและดูแลผู้สูงอายุ</t>
  </si>
  <si>
    <t>36</t>
  </si>
  <si>
    <t xml:space="preserve">    17 ประชุมเชิงปฏิบัติการสรุปผลการดำเนินงานการขับเคลื่อนและพัฒนาสมรรถนะบุคลากรสุขภาพจิตในการส่งเสริมสุขภาพจิตผู้สูงอายุ</t>
  </si>
  <si>
    <t>150</t>
  </si>
  <si>
    <t xml:space="preserve">   18.ผลิตสื่อเทคโนโลยี</t>
  </si>
  <si>
    <t>1500</t>
  </si>
  <si>
    <t xml:space="preserve">       19  การประชุมเชิงปฏิบัติการส่งเสริมการดูแลสุขภาพแบบองค์รวมสำหรับผู้สูงวัยเนื่องในวันผู้สูงอายุแห่งชาติ</t>
  </si>
  <si>
    <t xml:space="preserve">     20  การประชุมเชิงปฏิบัติการการใช้โปรแกรมการดูแลทางสังคมจิตใจในผู้ป่วยสมองเสื่อมที่มีปัญหาพฤติกรรมและจิตใจในโรงพยาบาลจิตเวช </t>
  </si>
  <si>
    <t xml:space="preserve">     21 สัมมนาแลกเปลี่ยนเรียนรู้เพื่อวางแผนการ ขับเคลื่อนและสรุปเสนอกรมสุขภาพจิต </t>
  </si>
  <si>
    <t xml:space="preserve">โอนให้หน่วยงานอื่นๆ 8 แห่ง </t>
  </si>
  <si>
    <t>รวมงบประมาณทั้งสิ้น</t>
  </si>
  <si>
    <t xml:space="preserve">ยุทธศาสตร์ที่ 2 </t>
  </si>
  <si>
    <t>1. โครงการเพิ่มประสิทธิภาพระบบบริการและฟื้นฟูสมรรถภาพผู้ป่วยจิตเวช</t>
  </si>
  <si>
    <t>คกก.3S</t>
  </si>
  <si>
    <t>(K. วันฑนา)</t>
  </si>
  <si>
    <t xml:space="preserve">   1.1 กิจกรรมประชุมเชิงปฏิบัติการเรื่องแผนการดูแลผู้ป่วยด้วย One page 4 กลุ่มโรค</t>
  </si>
  <si>
    <t xml:space="preserve">  1.2  กิจกรรม การเพิ่มสมรรถนะทางการพยาบาล    1.2.1  - อบรมเรื่อง risk nursing </t>
  </si>
  <si>
    <t xml:space="preserve">              1.2.2 - อบรมเรื่องการบันทึกทางการพยาบาล </t>
  </si>
  <si>
    <t xml:space="preserve">    1.3 กิจกรรม อบรมเชิงปฏิบัติการการจัดการพฤติกรรมรุนแรง และการฟื้นฟูความารู้และทักษะการช่วยฟื้นคืนชีพ</t>
  </si>
  <si>
    <t xml:space="preserve">    1.4 กิจกรรมอบรมเชิงปฏิบัติการจัดการกับพฤติกรรมรุนแรงของผู้ป่วยจิตเวช</t>
  </si>
  <si>
    <t xml:space="preserve">    1.5 กิจกรรมฟื้นฟูทักษะทางสังคมสำหรับผู้ป่วยใน   1.5.1 - ฟื้นฟูทักษะทางสังคม จัดงานเฉลิมรพระเกียรติวันพ่อ</t>
  </si>
  <si>
    <t xml:space="preserve">            1.5.2 - ฟื้นฟูทักษะทางสังคมใรการทำบุญตักบาตรวันขึ้นปีใหม่</t>
  </si>
  <si>
    <t xml:space="preserve">        1.5.3 - ฟื้นฟูทักษะการพักผ่อน การจัดงานกีฬาสัมพันธ์ ผู้ป่วยจิตเวช</t>
  </si>
  <si>
    <t xml:space="preserve">         1.5.4 - ฟื้นฟูทักษะทางสัมคมการจัดงานประเพณีวันสงกรานต์</t>
  </si>
  <si>
    <t>เป้า</t>
  </si>
  <si>
    <t>120</t>
  </si>
  <si>
    <t xml:space="preserve">         1.5.5 - ฟื้นฟูทักษะการใช้ชีวิตในชุมชนงานเฉลิมฉลองฮารีลายอ</t>
  </si>
  <si>
    <t xml:space="preserve">        1.5.6  - ฟื้นฟูทักษะการใช้ชีวิตในชุมชน การจัดกิจกรรมเข้าพรรษาพัฒนาจิต</t>
  </si>
  <si>
    <t xml:space="preserve">        1.5.7 - ฟื้นฟูทักษะทางสังคมการพัฒนางานวันเฉลิมพระเกียรติวันแม่ </t>
  </si>
  <si>
    <t xml:space="preserve">   1.6  กิจกรรมประชุมเชิงปฏิบัติการเตรียมความพร้อมผู้ป่วยก่อนกลับสู่ชุมชนสายใยครอบครัวล้อมรั้วด้วยรัก</t>
  </si>
  <si>
    <t>25</t>
  </si>
  <si>
    <t>ยุทธศาสตร์ที่ 3</t>
  </si>
  <si>
    <t xml:space="preserve">   2.โครงการพัฒนาคุณภาพระบบบริการสุขภาพจิตและจิตเวชในเขตสุขภาพที่ 11</t>
  </si>
  <si>
    <t>กลุ่มงานพัฒนาวิชาการ</t>
  </si>
  <si>
    <t xml:space="preserve">    2.1 กิจกรรมประชุมขับเคลื่อนการดำเนินงานสุขภาพจิตในเขตสุขภาพที่ 11 </t>
  </si>
  <si>
    <t xml:space="preserve">    2.2 กิจกรรมประชุมเชิงปฏิบัติการชี้แจงการดำเนินงานสุขภาพจิตสำหรับเครือข่ายในเขตสุขภาพที่ 11 (4 จังหวัด)</t>
  </si>
  <si>
    <t xml:space="preserve">    2.3 กิจกรรมที 3 ประชุมเชิงปฏิบัติการพัฒนาเครือข่ายหัวหน้ากลุ่มการพยาบาล</t>
  </si>
  <si>
    <t>70</t>
  </si>
  <si>
    <t xml:space="preserve">    2.4 กิจกรรมประชุมเพิ่มศักยภาพแพทย์เพื่อความสมบูรณ์ในการวินิจฉัยโรคซึมเศร้ำหรับแพทยืจบใหม่ในเขตสุขภาพที่ 11</t>
  </si>
  <si>
    <t xml:space="preserve">    2.5 ประชุมชี้แจงและนิเทศผลการดำเนินงานสุขภาพจิตในเขตสุขภาพที่ 11</t>
  </si>
  <si>
    <t xml:space="preserve">ยุทธศาสตร์ที่ 4 </t>
  </si>
  <si>
    <t xml:space="preserve">   3.โครงการประชุมเชิงปฏิบัติการเพื่อพัฒนางานประจำสู่งานวิจัย</t>
  </si>
  <si>
    <t xml:space="preserve">เรื่อง </t>
  </si>
  <si>
    <t xml:space="preserve"> 1/25</t>
  </si>
  <si>
    <t>ยุทธศาสตร์ที่ 5</t>
  </si>
  <si>
    <t xml:space="preserve">     4. โครงการพัฒนาบุคลากรเพื่อเพิ่มสมรรถนะในการปฏิบัติงาน</t>
  </si>
  <si>
    <t xml:space="preserve">    4.1 กิจกรรม อบรมการเสริมสร้างทักษะและสมรรถนะด้านการบริหารการเปลี่ยนแปลง </t>
  </si>
  <si>
    <t>55</t>
  </si>
  <si>
    <t xml:space="preserve">    4.2 กิจกรรม อบรมการเสริมสร้างสมรรถนะด้านการใช้เทคโนโลยีที่ทันสมัย </t>
  </si>
  <si>
    <t xml:space="preserve">    4.3 กิจกรรม ประชุมเชิงปฏิบัติการพัฒนาระบบและกลไกจริยธรรมทางการพยาบาล</t>
  </si>
  <si>
    <t xml:space="preserve">    5. โครงการส่งเสริมการเรียนรู้และสติในองค์กร</t>
  </si>
  <si>
    <t xml:space="preserve">    5.1 กิจกรรมประชุมแลกเปลี่ยนเรียนรู้ตลาดองค์ความรู้ และนวัตกรรม</t>
  </si>
  <si>
    <t>56</t>
  </si>
  <si>
    <t xml:space="preserve">    5.2 อบรมทำสื่อความรู้</t>
  </si>
  <si>
    <t xml:space="preserve">   5.3  กิจกรรมสัมมนาพี่เลี้ยง MIO หน่วยงาน</t>
  </si>
  <si>
    <t xml:space="preserve">  6. โครงการเพิ่มประสิทธิภาพการบริหารแผนที่ยุทธศาสตร์ รพ.เข้าสู่ไทยแลนด์ 4.0 </t>
  </si>
  <si>
    <t xml:space="preserve">    6.1 กิจกรรมประชุมปฏิบัติกบริหารแผนที่ยุทธศาสตร์และถ่ายทอดตัวชี้วัด ฯ </t>
  </si>
  <si>
    <t xml:space="preserve">    6.2 กิจกรรมจัดทำแผนที่ยุทธศาสตร์ รพ.ประจำปี 2563 </t>
  </si>
  <si>
    <t xml:space="preserve">    6.3 กิจกรรม นำเสนอผลการดำเนินงาน รอบ 6 เดือน ประจำปี 2563</t>
  </si>
  <si>
    <t xml:space="preserve">    6.4 กิจกรรม ประชุมปฏิบัติการเพื่อพัฒนากลยุทธ์วิสัยทัศน์ ฯ ยุทธศาสตร์ รพ. </t>
  </si>
  <si>
    <t xml:space="preserve">     7. โครงการประชุมเชิงปฏิบัติการปลูกจิตสำนึกอนุรักษ์พลังงานแกบุคลากร รพ.สวนสราญรมย์</t>
  </si>
  <si>
    <t>รุ่น/คน</t>
  </si>
  <si>
    <t xml:space="preserve"> 3/636</t>
  </si>
  <si>
    <t>ฝ่ายบริหารทั่วไป</t>
  </si>
  <si>
    <t xml:space="preserve">    8. โครงการประชุมเชิงปฏิบัติการเสริมสร้างแรงจูงใจเพื่อความผูกพันบุคลากรในองค์กร</t>
  </si>
  <si>
    <t xml:space="preserve">  9. โครงการส่งเสริมการพัฒนาคุณภาพอย่างต่อเนื่อง</t>
  </si>
  <si>
    <t>ศ.พัฒนาคุณภาพ</t>
  </si>
  <si>
    <t xml:space="preserve">     9.1 กิจกรรมอบรมเชิงปฏิบัติการทบทวนมาตรฐานการตรวจเยี่ยมสำรวจคุรภาพภายใน</t>
  </si>
  <si>
    <t>38</t>
  </si>
  <si>
    <t xml:space="preserve">     9.2 กิจกรรมประชุมเชิงปฏิบัติการทบทวนการเขียนประเมินตนเองเพื่อการประกันคุณภาพทางการพยาบาล</t>
  </si>
  <si>
    <t xml:space="preserve">     9.3 กิจกรรมประชุมปฏิบัติการประเมินการประกันคุณภาพทางการพยาบาลฯ</t>
  </si>
  <si>
    <t xml:space="preserve">     9.4 กิจกรรมสร้างเสริมสมรรถภาพร่างกายบุคลากร </t>
  </si>
  <si>
    <t>600</t>
  </si>
  <si>
    <t xml:space="preserve">     9.5 ประชุมเชิงปฏิบัติการปรับพฤติกรรมสุขภาพในบุคลากรกลุ่มเสี่ยง กลุ่มปกติ และกลุ่มป่วย</t>
  </si>
  <si>
    <t>90</t>
  </si>
  <si>
    <t xml:space="preserve">    9.6 กิจกรรมอบรมเชิงปฏิบัติการพัมนาคุรภาพระบบงานตามกรอบอบรมมาตรฐาน HA/PMQA</t>
  </si>
  <si>
    <t xml:space="preserve">       9.7 อบรมเชิงปฏิบัติการเตรียมความพร้อมรับ Reaccredition ครั้งที่ 4 </t>
  </si>
  <si>
    <t xml:space="preserve">    9.8  กิจกรรมอบรมพัฒนาศักยภาพ ICC และ ICWN</t>
  </si>
  <si>
    <t>32</t>
  </si>
  <si>
    <t xml:space="preserve">    9.9 ประชุมเชิงปฏิบัติการโครงการพัฒนาศักยภสพบุคลากรด้านการป้องกันและควบคมการติดชื้อใน รพ.</t>
  </si>
  <si>
    <t>6/400</t>
  </si>
  <si>
    <t xml:space="preserve">    9.10 อบรมเชิงปฏิบัติการเพื่อพัฒนาระบบการบริหารความเสี่ยงตามมาตรฐาน 2P Safety </t>
  </si>
  <si>
    <t xml:space="preserve"> 2/35</t>
  </si>
  <si>
    <t>2/35</t>
  </si>
  <si>
    <t xml:space="preserve">   9.11 อบรมเชิงปฏิบัติการเพื่อพัมนาองค์กรในการบริหารความเสี่ยง Risk management for reaccredition</t>
  </si>
  <si>
    <t xml:space="preserve"> 2/30</t>
  </si>
  <si>
    <t xml:space="preserve">     9.12 อบรมเชิงปฏิบัติการค้นหาและพัฒนาแนวทางการบริหารความเสี่ยงจำเพาะ </t>
  </si>
  <si>
    <t xml:space="preserve">   9.13 กิจกรรมอบรมเชิงปฏิบัติการเรื่องทบทวนรายงานอุบัติการณ์ความเสี่ยงด้วยระบบ HRMS on Cloud &amp; NRlS</t>
  </si>
  <si>
    <t xml:space="preserve">    9.14 กิจกรรมจัดงานมหกรรมคุณภาพ</t>
  </si>
  <si>
    <t xml:space="preserve"> โครงการ  (วันครบรอบ รพ.)</t>
  </si>
  <si>
    <t>ฝ่ายบริหาร</t>
  </si>
  <si>
    <t>โครงการ(เกษียญ)</t>
  </si>
  <si>
    <t>โครงการ(ประชุมจิตแพทย์)</t>
  </si>
  <si>
    <t>พัฒนาวิชาการ</t>
  </si>
  <si>
    <t>โครงการอื่นตามภารกิจ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</si>
</sst>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  <numFmt numFmtId="189" formatCode="#,##0_ ;\-#,##0\ "/>
  </numFmts>
  <fonts count="2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b/>
      <sz val="16"/>
      <name val="TH SarabunPSK"/>
      <family val="2"/>
    </font>
    <font>
      <sz val="14"/>
      <name val="TH SarabunPSK"/>
      <family val="2"/>
    </font>
    <font>
      <b/>
      <sz val="22"/>
      <color indexed="9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b/>
      <sz val="16"/>
      <color indexed="9"/>
      <name val="TH SarabunPSK"/>
      <family val="2"/>
    </font>
    <font>
      <b/>
      <sz val="18"/>
      <name val="TH SarabunPSK"/>
      <family val="2"/>
    </font>
    <font>
      <b/>
      <sz val="12"/>
      <name val="TH SarabunPSK"/>
      <family val="2"/>
    </font>
    <font>
      <b/>
      <sz val="10"/>
      <name val="TH SarabunPSK"/>
      <family val="2"/>
    </font>
    <font>
      <sz val="12"/>
      <color rgb="FFFF0000"/>
      <name val="TH SarabunPSK"/>
      <family val="2"/>
    </font>
    <font>
      <i/>
      <sz val="14"/>
      <name val="TH SarabunPSK"/>
      <family val="2"/>
    </font>
    <font>
      <b/>
      <i/>
      <sz val="14"/>
      <name val="TH SarabunPSK"/>
      <family val="2"/>
    </font>
    <font>
      <i/>
      <sz val="12"/>
      <name val="TH SarabunPSK"/>
      <family val="2"/>
    </font>
    <font>
      <b/>
      <i/>
      <sz val="12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i/>
      <sz val="14"/>
      <color rgb="FFFF0000"/>
      <name val="TH SarabunPSK"/>
      <family val="2"/>
    </font>
    <font>
      <b/>
      <i/>
      <sz val="14"/>
      <color rgb="FFFF0000"/>
      <name val="TH SarabunPSK"/>
      <family val="2"/>
    </font>
    <font>
      <sz val="10"/>
      <name val="Arial"/>
      <family val="2"/>
    </font>
    <font>
      <b/>
      <i/>
      <sz val="16"/>
      <name val="TH SarabunPSK"/>
      <family val="2"/>
    </font>
    <font>
      <i/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</cellStyleXfs>
  <cellXfs count="501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2" applyFont="1"/>
    <xf numFmtId="0" fontId="5" fillId="0" borderId="0" xfId="2" applyFont="1" applyBorder="1" applyAlignment="1">
      <alignment horizontal="center" vertical="top"/>
    </xf>
    <xf numFmtId="0" fontId="3" fillId="0" borderId="0" xfId="2" applyFont="1"/>
    <xf numFmtId="0" fontId="6" fillId="0" borderId="0" xfId="2" applyFont="1"/>
    <xf numFmtId="0" fontId="4" fillId="0" borderId="0" xfId="2" applyFont="1" applyBorder="1"/>
    <xf numFmtId="0" fontId="3" fillId="0" borderId="0" xfId="2" applyFont="1" applyFill="1"/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4" fillId="0" borderId="0" xfId="2" applyFont="1" applyFill="1"/>
    <xf numFmtId="0" fontId="8" fillId="0" borderId="5" xfId="2" applyFont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left" vertical="center" wrapText="1"/>
    </xf>
    <xf numFmtId="0" fontId="7" fillId="3" borderId="4" xfId="2" applyFont="1" applyFill="1" applyBorder="1" applyAlignment="1">
      <alignment horizontal="center"/>
    </xf>
    <xf numFmtId="0" fontId="7" fillId="3" borderId="4" xfId="2" applyFont="1" applyFill="1" applyBorder="1" applyAlignment="1">
      <alignment horizontal="center" vertical="center"/>
    </xf>
    <xf numFmtId="187" fontId="7" fillId="3" borderId="7" xfId="2" applyNumberFormat="1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vertical="center" wrapText="1"/>
    </xf>
    <xf numFmtId="0" fontId="7" fillId="4" borderId="6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187" fontId="7" fillId="4" borderId="8" xfId="2" applyNumberFormat="1" applyFont="1" applyFill="1" applyBorder="1" applyAlignment="1">
      <alignment horizontal="center"/>
    </xf>
    <xf numFmtId="0" fontId="7" fillId="4" borderId="9" xfId="2" applyFont="1" applyFill="1" applyBorder="1" applyAlignment="1">
      <alignment horizontal="center"/>
    </xf>
    <xf numFmtId="0" fontId="7" fillId="4" borderId="8" xfId="2" applyFont="1" applyFill="1" applyBorder="1" applyAlignment="1">
      <alignment horizontal="center"/>
    </xf>
    <xf numFmtId="0" fontId="8" fillId="4" borderId="8" xfId="2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top" wrapText="1"/>
    </xf>
    <xf numFmtId="0" fontId="7" fillId="3" borderId="1" xfId="2" applyFont="1" applyFill="1" applyBorder="1" applyAlignment="1">
      <alignment vertical="top" wrapText="1"/>
    </xf>
    <xf numFmtId="0" fontId="7" fillId="3" borderId="11" xfId="2" applyFont="1" applyFill="1" applyBorder="1" applyAlignment="1">
      <alignment horizontal="center"/>
    </xf>
    <xf numFmtId="0" fontId="7" fillId="3" borderId="11" xfId="2" applyFont="1" applyFill="1" applyBorder="1"/>
    <xf numFmtId="0" fontId="7" fillId="3" borderId="12" xfId="2" applyFont="1" applyFill="1" applyBorder="1" applyAlignment="1">
      <alignment vertical="top" wrapText="1"/>
    </xf>
    <xf numFmtId="0" fontId="7" fillId="3" borderId="5" xfId="2" applyFont="1" applyFill="1" applyBorder="1" applyAlignment="1">
      <alignment vertical="top" wrapText="1"/>
    </xf>
    <xf numFmtId="0" fontId="7" fillId="3" borderId="5" xfId="2" applyFont="1" applyFill="1" applyBorder="1" applyAlignment="1">
      <alignment horizontal="center"/>
    </xf>
    <xf numFmtId="187" fontId="7" fillId="3" borderId="13" xfId="2" applyNumberFormat="1" applyFont="1" applyFill="1" applyBorder="1" applyAlignment="1">
      <alignment horizontal="center"/>
    </xf>
    <xf numFmtId="0" fontId="7" fillId="3" borderId="13" xfId="2" applyFont="1" applyFill="1" applyBorder="1"/>
    <xf numFmtId="0" fontId="7" fillId="5" borderId="8" xfId="2" applyFont="1" applyFill="1" applyBorder="1" applyAlignment="1">
      <alignment vertical="top" wrapText="1"/>
    </xf>
    <xf numFmtId="0" fontId="7" fillId="5" borderId="1" xfId="2" applyFont="1" applyFill="1" applyBorder="1" applyAlignment="1">
      <alignment vertical="top" wrapText="1"/>
    </xf>
    <xf numFmtId="0" fontId="7" fillId="5" borderId="11" xfId="2" applyFont="1" applyFill="1" applyBorder="1" applyAlignment="1">
      <alignment horizontal="center"/>
    </xf>
    <xf numFmtId="0" fontId="7" fillId="5" borderId="11" xfId="2" applyFont="1" applyFill="1" applyBorder="1"/>
    <xf numFmtId="0" fontId="7" fillId="5" borderId="5" xfId="2" applyFont="1" applyFill="1" applyBorder="1" applyAlignment="1">
      <alignment vertical="top" wrapText="1"/>
    </xf>
    <xf numFmtId="0" fontId="7" fillId="5" borderId="5" xfId="2" applyFont="1" applyFill="1" applyBorder="1" applyAlignment="1">
      <alignment horizontal="center"/>
    </xf>
    <xf numFmtId="187" fontId="7" fillId="5" borderId="13" xfId="2" applyNumberFormat="1" applyFont="1" applyFill="1" applyBorder="1" applyAlignment="1">
      <alignment horizontal="center"/>
    </xf>
    <xf numFmtId="0" fontId="7" fillId="5" borderId="13" xfId="2" applyFont="1" applyFill="1" applyBorder="1"/>
    <xf numFmtId="0" fontId="4" fillId="0" borderId="8" xfId="2" applyFont="1" applyBorder="1" applyAlignment="1">
      <alignment vertical="top" wrapText="1"/>
    </xf>
    <xf numFmtId="0" fontId="4" fillId="0" borderId="1" xfId="2" applyFont="1" applyBorder="1" applyAlignment="1">
      <alignment horizontal="center" vertical="top" wrapText="1"/>
    </xf>
    <xf numFmtId="0" fontId="7" fillId="6" borderId="11" xfId="2" applyFont="1" applyFill="1" applyBorder="1" applyAlignment="1">
      <alignment horizontal="center"/>
    </xf>
    <xf numFmtId="0" fontId="4" fillId="6" borderId="11" xfId="2" applyFont="1" applyFill="1" applyBorder="1" applyAlignment="1">
      <alignment horizontal="center"/>
    </xf>
    <xf numFmtId="0" fontId="4" fillId="0" borderId="11" xfId="2" applyFont="1" applyBorder="1" applyAlignment="1">
      <alignment horizontal="center"/>
    </xf>
    <xf numFmtId="187" fontId="4" fillId="0" borderId="8" xfId="2" applyNumberFormat="1" applyFont="1" applyBorder="1" applyAlignment="1">
      <alignment vertical="top" wrapText="1"/>
    </xf>
    <xf numFmtId="0" fontId="4" fillId="0" borderId="5" xfId="2" applyFont="1" applyBorder="1" applyAlignment="1">
      <alignment horizontal="center" vertical="top" wrapText="1"/>
    </xf>
    <xf numFmtId="0" fontId="7" fillId="6" borderId="5" xfId="2" applyFont="1" applyFill="1" applyBorder="1" applyAlignment="1">
      <alignment horizontal="center"/>
    </xf>
    <xf numFmtId="187" fontId="4" fillId="6" borderId="13" xfId="2" applyNumberFormat="1" applyFont="1" applyFill="1" applyBorder="1" applyAlignment="1">
      <alignment horizontal="center"/>
    </xf>
    <xf numFmtId="187" fontId="9" fillId="0" borderId="13" xfId="3" applyNumberFormat="1" applyFont="1" applyBorder="1"/>
    <xf numFmtId="0" fontId="8" fillId="0" borderId="8" xfId="2" applyFont="1" applyBorder="1" applyAlignment="1">
      <alignment vertical="top" wrapText="1"/>
    </xf>
    <xf numFmtId="43" fontId="4" fillId="0" borderId="0" xfId="3" applyFont="1"/>
    <xf numFmtId="43" fontId="4" fillId="0" borderId="0" xfId="2" applyNumberFormat="1" applyFont="1"/>
    <xf numFmtId="3" fontId="4" fillId="6" borderId="13" xfId="2" applyNumberFormat="1" applyFont="1" applyFill="1" applyBorder="1" applyAlignment="1">
      <alignment horizontal="center"/>
    </xf>
    <xf numFmtId="187" fontId="10" fillId="0" borderId="13" xfId="3" applyNumberFormat="1" applyFont="1" applyBorder="1"/>
    <xf numFmtId="0" fontId="8" fillId="0" borderId="5" xfId="2" applyFont="1" applyBorder="1" applyAlignment="1">
      <alignment vertical="top" wrapText="1"/>
    </xf>
    <xf numFmtId="0" fontId="7" fillId="6" borderId="10" xfId="2" applyFont="1" applyFill="1" applyBorder="1" applyAlignment="1">
      <alignment vertical="top" wrapText="1"/>
    </xf>
    <xf numFmtId="0" fontId="7" fillId="6" borderId="1" xfId="2" applyFont="1" applyFill="1" applyBorder="1" applyAlignment="1">
      <alignment horizontal="center" vertical="top" wrapText="1"/>
    </xf>
    <xf numFmtId="0" fontId="7" fillId="6" borderId="12" xfId="2" applyFont="1" applyFill="1" applyBorder="1" applyAlignment="1">
      <alignment vertical="top" wrapText="1"/>
    </xf>
    <xf numFmtId="0" fontId="7" fillId="6" borderId="5" xfId="2" applyFont="1" applyFill="1" applyBorder="1" applyAlignment="1">
      <alignment horizontal="center" vertical="top" wrapText="1"/>
    </xf>
    <xf numFmtId="187" fontId="10" fillId="6" borderId="13" xfId="3" applyNumberFormat="1" applyFont="1" applyFill="1" applyBorder="1"/>
    <xf numFmtId="0" fontId="7" fillId="4" borderId="1" xfId="2" applyFont="1" applyFill="1" applyBorder="1" applyAlignment="1">
      <alignment vertical="top" wrapText="1"/>
    </xf>
    <xf numFmtId="0" fontId="7" fillId="4" borderId="11" xfId="2" applyFont="1" applyFill="1" applyBorder="1" applyAlignment="1">
      <alignment horizontal="center"/>
    </xf>
    <xf numFmtId="0" fontId="7" fillId="4" borderId="11" xfId="2" applyFont="1" applyFill="1" applyBorder="1"/>
    <xf numFmtId="0" fontId="7" fillId="4" borderId="5" xfId="2" applyFont="1" applyFill="1" applyBorder="1" applyAlignment="1">
      <alignment vertical="top" wrapText="1"/>
    </xf>
    <xf numFmtId="0" fontId="7" fillId="4" borderId="5" xfId="2" applyFont="1" applyFill="1" applyBorder="1" applyAlignment="1">
      <alignment horizontal="center"/>
    </xf>
    <xf numFmtId="3" fontId="7" fillId="4" borderId="13" xfId="2" applyNumberFormat="1" applyFont="1" applyFill="1" applyBorder="1" applyAlignment="1">
      <alignment horizontal="center"/>
    </xf>
    <xf numFmtId="0" fontId="7" fillId="4" borderId="13" xfId="2" applyFont="1" applyFill="1" applyBorder="1"/>
    <xf numFmtId="0" fontId="4" fillId="5" borderId="10" xfId="2" applyFont="1" applyFill="1" applyBorder="1" applyAlignment="1">
      <alignment vertical="top" wrapText="1"/>
    </xf>
    <xf numFmtId="0" fontId="4" fillId="5" borderId="1" xfId="2" applyFont="1" applyFill="1" applyBorder="1" applyAlignment="1">
      <alignment vertical="top" wrapText="1"/>
    </xf>
    <xf numFmtId="0" fontId="4" fillId="5" borderId="11" xfId="2" applyFont="1" applyFill="1" applyBorder="1"/>
    <xf numFmtId="0" fontId="4" fillId="5" borderId="12" xfId="2" applyFont="1" applyFill="1" applyBorder="1" applyAlignment="1">
      <alignment vertical="top" wrapText="1"/>
    </xf>
    <xf numFmtId="0" fontId="4" fillId="5" borderId="8" xfId="2" applyFont="1" applyFill="1" applyBorder="1" applyAlignment="1">
      <alignment vertical="top" wrapText="1"/>
    </xf>
    <xf numFmtId="3" fontId="4" fillId="5" borderId="13" xfId="2" applyNumberFormat="1" applyFont="1" applyFill="1" applyBorder="1" applyAlignment="1">
      <alignment horizontal="center"/>
    </xf>
    <xf numFmtId="0" fontId="4" fillId="5" borderId="13" xfId="2" applyFont="1" applyFill="1" applyBorder="1"/>
    <xf numFmtId="0" fontId="4" fillId="6" borderId="8" xfId="2" applyFont="1" applyFill="1" applyBorder="1" applyAlignment="1">
      <alignment vertical="top" wrapText="1"/>
    </xf>
    <xf numFmtId="0" fontId="4" fillId="6" borderId="11" xfId="2" applyFont="1" applyFill="1" applyBorder="1"/>
    <xf numFmtId="0" fontId="4" fillId="6" borderId="13" xfId="2" applyFont="1" applyFill="1" applyBorder="1"/>
    <xf numFmtId="0" fontId="4" fillId="0" borderId="8" xfId="2" applyFont="1" applyBorder="1" applyAlignment="1">
      <alignment horizontal="center" vertical="top" wrapText="1"/>
    </xf>
    <xf numFmtId="0" fontId="4" fillId="0" borderId="5" xfId="2" applyFont="1" applyBorder="1" applyAlignment="1">
      <alignment vertical="top" wrapText="1"/>
    </xf>
    <xf numFmtId="3" fontId="4" fillId="6" borderId="5" xfId="2" applyNumberFormat="1" applyFont="1" applyFill="1" applyBorder="1" applyAlignment="1">
      <alignment horizontal="center"/>
    </xf>
    <xf numFmtId="3" fontId="4" fillId="0" borderId="5" xfId="2" applyNumberFormat="1" applyFont="1" applyBorder="1" applyAlignment="1">
      <alignment horizontal="center"/>
    </xf>
    <xf numFmtId="3" fontId="4" fillId="0" borderId="0" xfId="2" applyNumberFormat="1" applyFont="1"/>
    <xf numFmtId="0" fontId="7" fillId="7" borderId="2" xfId="2" applyFont="1" applyFill="1" applyBorder="1" applyAlignment="1">
      <alignment horizontal="center"/>
    </xf>
    <xf numFmtId="0" fontId="7" fillId="7" borderId="3" xfId="2" applyFont="1" applyFill="1" applyBorder="1" applyAlignment="1">
      <alignment horizontal="center"/>
    </xf>
    <xf numFmtId="0" fontId="7" fillId="7" borderId="4" xfId="2" applyFont="1" applyFill="1" applyBorder="1" applyAlignment="1">
      <alignment horizontal="center"/>
    </xf>
    <xf numFmtId="0" fontId="7" fillId="7" borderId="7" xfId="2" applyFont="1" applyFill="1" applyBorder="1" applyAlignment="1">
      <alignment horizontal="center"/>
    </xf>
    <xf numFmtId="0" fontId="4" fillId="7" borderId="7" xfId="2" applyFont="1" applyFill="1" applyBorder="1"/>
    <xf numFmtId="0" fontId="7" fillId="0" borderId="0" xfId="2" applyFont="1" applyAlignment="1">
      <alignment horizontal="center"/>
    </xf>
    <xf numFmtId="0" fontId="11" fillId="0" borderId="0" xfId="2" applyFont="1" applyBorder="1" applyAlignment="1">
      <alignment horizontal="center" vertical="top"/>
    </xf>
    <xf numFmtId="0" fontId="6" fillId="0" borderId="0" xfId="2" applyFont="1" applyBorder="1"/>
    <xf numFmtId="0" fontId="4" fillId="0" borderId="10" xfId="2" applyFont="1" applyBorder="1" applyAlignment="1">
      <alignment vertical="top" wrapText="1"/>
    </xf>
    <xf numFmtId="0" fontId="4" fillId="0" borderId="12" xfId="2" applyFont="1" applyBorder="1" applyAlignment="1">
      <alignment vertical="top" wrapText="1"/>
    </xf>
    <xf numFmtId="3" fontId="4" fillId="8" borderId="13" xfId="2" applyNumberFormat="1" applyFont="1" applyFill="1" applyBorder="1" applyAlignment="1">
      <alignment horizontal="center"/>
    </xf>
    <xf numFmtId="0" fontId="4" fillId="8" borderId="11" xfId="2" applyFont="1" applyFill="1" applyBorder="1" applyAlignment="1">
      <alignment horizontal="center"/>
    </xf>
    <xf numFmtId="3" fontId="4" fillId="8" borderId="13" xfId="2" applyNumberFormat="1" applyFont="1" applyFill="1" applyBorder="1"/>
    <xf numFmtId="0" fontId="7" fillId="6" borderId="1" xfId="2" applyFont="1" applyFill="1" applyBorder="1" applyAlignment="1">
      <alignment vertical="top" wrapText="1"/>
    </xf>
    <xf numFmtId="0" fontId="7" fillId="6" borderId="11" xfId="2" applyFont="1" applyFill="1" applyBorder="1"/>
    <xf numFmtId="0" fontId="7" fillId="6" borderId="8" xfId="2" applyFont="1" applyFill="1" applyBorder="1" applyAlignment="1">
      <alignment vertical="top" wrapText="1"/>
    </xf>
    <xf numFmtId="3" fontId="7" fillId="6" borderId="13" xfId="2" applyNumberFormat="1" applyFont="1" applyFill="1" applyBorder="1" applyAlignment="1">
      <alignment horizontal="center"/>
    </xf>
    <xf numFmtId="0" fontId="7" fillId="6" borderId="13" xfId="2" applyFont="1" applyFill="1" applyBorder="1"/>
    <xf numFmtId="3" fontId="4" fillId="0" borderId="13" xfId="2" applyNumberFormat="1" applyFont="1" applyBorder="1" applyAlignment="1">
      <alignment horizontal="center"/>
    </xf>
    <xf numFmtId="0" fontId="4" fillId="0" borderId="1" xfId="2" applyFont="1" applyBorder="1" applyAlignment="1">
      <alignment vertical="top" wrapText="1"/>
    </xf>
    <xf numFmtId="0" fontId="4" fillId="0" borderId="11" xfId="2" applyFont="1" applyBorder="1"/>
    <xf numFmtId="0" fontId="4" fillId="6" borderId="5" xfId="2" applyFont="1" applyFill="1" applyBorder="1" applyAlignment="1">
      <alignment horizontal="center"/>
    </xf>
    <xf numFmtId="0" fontId="4" fillId="6" borderId="13" xfId="2" applyFont="1" applyFill="1" applyBorder="1" applyAlignment="1">
      <alignment horizontal="center"/>
    </xf>
    <xf numFmtId="0" fontId="4" fillId="0" borderId="13" xfId="2" applyFont="1" applyBorder="1"/>
    <xf numFmtId="3" fontId="7" fillId="7" borderId="7" xfId="2" applyNumberFormat="1" applyFont="1" applyFill="1" applyBorder="1" applyAlignment="1">
      <alignment horizontal="center"/>
    </xf>
    <xf numFmtId="0" fontId="7" fillId="8" borderId="0" xfId="2" applyFont="1" applyFill="1" applyBorder="1" applyAlignment="1">
      <alignment horizontal="center"/>
    </xf>
    <xf numFmtId="3" fontId="7" fillId="8" borderId="0" xfId="2" applyNumberFormat="1" applyFont="1" applyFill="1" applyBorder="1" applyAlignment="1">
      <alignment horizontal="center"/>
    </xf>
    <xf numFmtId="0" fontId="4" fillId="8" borderId="0" xfId="2" applyFont="1" applyFill="1" applyBorder="1"/>
    <xf numFmtId="0" fontId="7" fillId="2" borderId="5" xfId="2" applyFont="1" applyFill="1" applyBorder="1" applyAlignment="1">
      <alignment horizontal="center" vertical="center" wrapText="1"/>
    </xf>
    <xf numFmtId="0" fontId="7" fillId="9" borderId="2" xfId="2" applyFont="1" applyFill="1" applyBorder="1" applyAlignment="1">
      <alignment horizontal="left" vertical="center" wrapText="1"/>
    </xf>
    <xf numFmtId="0" fontId="7" fillId="9" borderId="4" xfId="2" applyFont="1" applyFill="1" applyBorder="1" applyAlignment="1">
      <alignment horizontal="left" vertical="center" wrapText="1"/>
    </xf>
    <xf numFmtId="0" fontId="7" fillId="9" borderId="7" xfId="2" applyFont="1" applyFill="1" applyBorder="1" applyAlignment="1">
      <alignment horizontal="center" vertical="center" wrapText="1"/>
    </xf>
    <xf numFmtId="187" fontId="7" fillId="9" borderId="7" xfId="2" applyNumberFormat="1" applyFont="1" applyFill="1" applyBorder="1" applyAlignment="1">
      <alignment horizontal="center"/>
    </xf>
    <xf numFmtId="0" fontId="7" fillId="9" borderId="4" xfId="2" applyFont="1" applyFill="1" applyBorder="1" applyAlignment="1">
      <alignment horizontal="center"/>
    </xf>
    <xf numFmtId="0" fontId="7" fillId="9" borderId="7" xfId="2" applyFont="1" applyFill="1" applyBorder="1" applyAlignment="1">
      <alignment horizontal="center"/>
    </xf>
    <xf numFmtId="0" fontId="7" fillId="3" borderId="12" xfId="2" applyFont="1" applyFill="1" applyBorder="1" applyAlignment="1">
      <alignment horizontal="left" vertical="center" wrapText="1"/>
    </xf>
    <xf numFmtId="0" fontId="7" fillId="3" borderId="9" xfId="2" applyFont="1" applyFill="1" applyBorder="1" applyAlignment="1">
      <alignment horizontal="left" vertical="center" wrapText="1"/>
    </xf>
    <xf numFmtId="0" fontId="7" fillId="3" borderId="8" xfId="2" applyFont="1" applyFill="1" applyBorder="1" applyAlignment="1">
      <alignment horizontal="center" vertical="center" wrapText="1"/>
    </xf>
    <xf numFmtId="187" fontId="3" fillId="3" borderId="8" xfId="2" applyNumberFormat="1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8" xfId="2" applyFont="1" applyFill="1" applyBorder="1" applyAlignment="1">
      <alignment horizontal="center"/>
    </xf>
    <xf numFmtId="0" fontId="7" fillId="4" borderId="10" xfId="2" applyFont="1" applyFill="1" applyBorder="1" applyAlignment="1">
      <alignment horizontal="left" vertical="top" wrapText="1"/>
    </xf>
    <xf numFmtId="0" fontId="7" fillId="4" borderId="14" xfId="2" applyFont="1" applyFill="1" applyBorder="1" applyAlignment="1">
      <alignment horizontal="left" vertical="top" wrapText="1"/>
    </xf>
    <xf numFmtId="0" fontId="7" fillId="4" borderId="1" xfId="2" applyFont="1" applyFill="1" applyBorder="1" applyAlignment="1">
      <alignment horizontal="center"/>
    </xf>
    <xf numFmtId="0" fontId="12" fillId="4" borderId="1" xfId="2" applyFont="1" applyFill="1" applyBorder="1"/>
    <xf numFmtId="0" fontId="7" fillId="4" borderId="1" xfId="2" applyFont="1" applyFill="1" applyBorder="1"/>
    <xf numFmtId="0" fontId="13" fillId="4" borderId="1" xfId="2" applyFont="1" applyFill="1" applyBorder="1" applyAlignment="1">
      <alignment vertical="top" wrapText="1"/>
    </xf>
    <xf numFmtId="0" fontId="7" fillId="4" borderId="15" xfId="2" applyFont="1" applyFill="1" applyBorder="1" applyAlignment="1">
      <alignment horizontal="left" vertical="top" wrapText="1"/>
    </xf>
    <xf numFmtId="0" fontId="7" fillId="4" borderId="6" xfId="2" applyFont="1" applyFill="1" applyBorder="1" applyAlignment="1">
      <alignment horizontal="left" vertical="top" wrapText="1"/>
    </xf>
    <xf numFmtId="0" fontId="7" fillId="4" borderId="5" xfId="2" applyFont="1" applyFill="1" applyBorder="1" applyAlignment="1">
      <alignment horizontal="center" vertical="center"/>
    </xf>
    <xf numFmtId="187" fontId="3" fillId="4" borderId="5" xfId="2" applyNumberFormat="1" applyFont="1" applyFill="1" applyBorder="1" applyAlignment="1">
      <alignment horizontal="left" vertical="center"/>
    </xf>
    <xf numFmtId="0" fontId="7" fillId="4" borderId="5" xfId="2" applyFont="1" applyFill="1" applyBorder="1"/>
    <xf numFmtId="0" fontId="13" fillId="4" borderId="8" xfId="2" applyFont="1" applyFill="1" applyBorder="1" applyAlignment="1">
      <alignment vertical="top" wrapText="1"/>
    </xf>
    <xf numFmtId="0" fontId="7" fillId="6" borderId="1" xfId="2" applyFon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 vertical="center"/>
    </xf>
    <xf numFmtId="187" fontId="7" fillId="6" borderId="5" xfId="2" applyNumberFormat="1" applyFont="1" applyFill="1" applyBorder="1" applyAlignment="1">
      <alignment horizontal="center" vertical="center"/>
    </xf>
    <xf numFmtId="187" fontId="4" fillId="6" borderId="5" xfId="3" applyNumberFormat="1" applyFont="1" applyFill="1" applyBorder="1"/>
    <xf numFmtId="187" fontId="8" fillId="6" borderId="5" xfId="3" applyNumberFormat="1" applyFont="1" applyFill="1" applyBorder="1"/>
    <xf numFmtId="0" fontId="14" fillId="6" borderId="8" xfId="2" applyFont="1" applyFill="1" applyBorder="1" applyAlignment="1">
      <alignment vertical="top" wrapText="1"/>
    </xf>
    <xf numFmtId="0" fontId="7" fillId="6" borderId="11" xfId="2" applyFont="1" applyFill="1" applyBorder="1" applyAlignment="1">
      <alignment horizontal="center" vertical="center"/>
    </xf>
    <xf numFmtId="0" fontId="4" fillId="8" borderId="11" xfId="2" applyFont="1" applyFill="1" applyBorder="1" applyAlignment="1">
      <alignment horizontal="right"/>
    </xf>
    <xf numFmtId="3" fontId="10" fillId="8" borderId="11" xfId="2" applyNumberFormat="1" applyFont="1" applyFill="1" applyBorder="1" applyAlignment="1">
      <alignment horizontal="center"/>
    </xf>
    <xf numFmtId="0" fontId="4" fillId="8" borderId="11" xfId="2" applyFont="1" applyFill="1" applyBorder="1"/>
    <xf numFmtId="3" fontId="7" fillId="6" borderId="13" xfId="2" applyNumberFormat="1" applyFont="1" applyFill="1" applyBorder="1" applyAlignment="1">
      <alignment horizontal="center" vertical="center"/>
    </xf>
    <xf numFmtId="188" fontId="10" fillId="8" borderId="13" xfId="3" applyNumberFormat="1" applyFont="1" applyFill="1" applyBorder="1"/>
    <xf numFmtId="187" fontId="10" fillId="8" borderId="13" xfId="3" applyNumberFormat="1" applyFont="1" applyFill="1" applyBorder="1"/>
    <xf numFmtId="188" fontId="9" fillId="8" borderId="13" xfId="3" applyNumberFormat="1" applyFont="1" applyFill="1" applyBorder="1"/>
    <xf numFmtId="188" fontId="9" fillId="8" borderId="13" xfId="3" applyNumberFormat="1" applyFont="1" applyFill="1" applyBorder="1" applyAlignment="1">
      <alignment horizontal="right"/>
    </xf>
    <xf numFmtId="0" fontId="6" fillId="0" borderId="0" xfId="2" applyFont="1" applyFill="1"/>
    <xf numFmtId="0" fontId="7" fillId="4" borderId="12" xfId="2" applyFont="1" applyFill="1" applyBorder="1" applyAlignment="1">
      <alignment horizontal="left" vertical="center" wrapText="1"/>
    </xf>
    <xf numFmtId="0" fontId="7" fillId="4" borderId="8" xfId="2" applyFont="1" applyFill="1" applyBorder="1" applyAlignment="1">
      <alignment horizontal="left"/>
    </xf>
    <xf numFmtId="0" fontId="7" fillId="4" borderId="8" xfId="2" applyFont="1" applyFill="1" applyBorder="1" applyAlignment="1">
      <alignment horizontal="center" vertical="center" wrapText="1"/>
    </xf>
    <xf numFmtId="187" fontId="7" fillId="4" borderId="8" xfId="3" applyNumberFormat="1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left"/>
    </xf>
    <xf numFmtId="0" fontId="7" fillId="4" borderId="8" xfId="2" applyFont="1" applyFill="1" applyBorder="1" applyAlignment="1">
      <alignment horizontal="left" vertical="center" wrapText="1"/>
    </xf>
    <xf numFmtId="0" fontId="7" fillId="4" borderId="10" xfId="2" applyFont="1" applyFill="1" applyBorder="1" applyAlignment="1">
      <alignment vertical="top" wrapText="1"/>
    </xf>
    <xf numFmtId="0" fontId="7" fillId="4" borderId="1" xfId="2" applyFont="1" applyFill="1" applyBorder="1" applyAlignment="1">
      <alignment horizontal="center"/>
    </xf>
    <xf numFmtId="187" fontId="7" fillId="4" borderId="1" xfId="2" applyNumberFormat="1" applyFont="1" applyFill="1" applyBorder="1" applyAlignment="1">
      <alignment horizontal="center"/>
    </xf>
    <xf numFmtId="0" fontId="7" fillId="4" borderId="12" xfId="2" applyFont="1" applyFill="1" applyBorder="1" applyAlignment="1">
      <alignment vertical="top" wrapText="1"/>
    </xf>
    <xf numFmtId="0" fontId="7" fillId="4" borderId="5" xfId="2" applyFont="1" applyFill="1" applyBorder="1" applyAlignment="1">
      <alignment horizontal="center"/>
    </xf>
    <xf numFmtId="187" fontId="7" fillId="4" borderId="5" xfId="2" applyNumberFormat="1" applyFont="1" applyFill="1" applyBorder="1" applyAlignment="1">
      <alignment horizontal="center"/>
    </xf>
    <xf numFmtId="43" fontId="7" fillId="5" borderId="13" xfId="2" applyNumberFormat="1" applyFont="1" applyFill="1" applyBorder="1" applyAlignment="1">
      <alignment horizontal="center"/>
    </xf>
    <xf numFmtId="0" fontId="14" fillId="5" borderId="8" xfId="2" applyFont="1" applyFill="1" applyBorder="1" applyAlignment="1">
      <alignment vertical="top" wrapText="1"/>
    </xf>
    <xf numFmtId="0" fontId="7" fillId="6" borderId="5" xfId="2" applyFont="1" applyFill="1" applyBorder="1" applyAlignment="1">
      <alignment vertical="top" wrapText="1"/>
    </xf>
    <xf numFmtId="187" fontId="7" fillId="6" borderId="13" xfId="2" applyNumberFormat="1" applyFont="1" applyFill="1" applyBorder="1" applyAlignment="1">
      <alignment horizontal="center"/>
    </xf>
    <xf numFmtId="187" fontId="9" fillId="6" borderId="13" xfId="3" applyNumberFormat="1" applyFont="1" applyFill="1" applyBorder="1"/>
    <xf numFmtId="0" fontId="4" fillId="8" borderId="1" xfId="2" applyFont="1" applyFill="1" applyBorder="1" applyAlignment="1">
      <alignment vertical="top" wrapText="1"/>
    </xf>
    <xf numFmtId="0" fontId="4" fillId="8" borderId="1" xfId="2" applyFont="1" applyFill="1" applyBorder="1" applyAlignment="1">
      <alignment horizontal="center" vertical="top" wrapText="1"/>
    </xf>
    <xf numFmtId="3" fontId="4" fillId="5" borderId="11" xfId="2" applyNumberFormat="1" applyFont="1" applyFill="1" applyBorder="1" applyAlignment="1">
      <alignment horizontal="center"/>
    </xf>
    <xf numFmtId="3" fontId="4" fillId="8" borderId="11" xfId="2" applyNumberFormat="1" applyFont="1" applyFill="1" applyBorder="1" applyAlignment="1">
      <alignment horizontal="center"/>
    </xf>
    <xf numFmtId="0" fontId="4" fillId="8" borderId="8" xfId="2" applyFont="1" applyFill="1" applyBorder="1" applyAlignment="1">
      <alignment vertical="top" wrapText="1"/>
    </xf>
    <xf numFmtId="0" fontId="4" fillId="8" borderId="5" xfId="2" applyFont="1" applyFill="1" applyBorder="1" applyAlignment="1">
      <alignment horizontal="center" vertical="top" wrapText="1"/>
    </xf>
    <xf numFmtId="0" fontId="10" fillId="8" borderId="13" xfId="3" applyNumberFormat="1" applyFont="1" applyFill="1" applyBorder="1" applyAlignment="1">
      <alignment horizontal="center"/>
    </xf>
    <xf numFmtId="187" fontId="13" fillId="6" borderId="13" xfId="3" applyNumberFormat="1" applyFont="1" applyFill="1" applyBorder="1"/>
    <xf numFmtId="0" fontId="14" fillId="6" borderId="5" xfId="2" applyFont="1" applyFill="1" applyBorder="1" applyAlignment="1">
      <alignment vertical="top" wrapText="1"/>
    </xf>
    <xf numFmtId="0" fontId="4" fillId="5" borderId="11" xfId="2" applyFont="1" applyFill="1" applyBorder="1" applyAlignment="1">
      <alignment horizontal="center"/>
    </xf>
    <xf numFmtId="189" fontId="10" fillId="8" borderId="13" xfId="3" applyNumberFormat="1" applyFont="1" applyFill="1" applyBorder="1" applyAlignment="1">
      <alignment horizontal="center"/>
    </xf>
    <xf numFmtId="0" fontId="8" fillId="8" borderId="5" xfId="2" applyFont="1" applyFill="1" applyBorder="1" applyAlignment="1">
      <alignment vertical="top" wrapText="1"/>
    </xf>
    <xf numFmtId="0" fontId="7" fillId="5" borderId="1" xfId="2" applyFont="1" applyFill="1" applyBorder="1" applyAlignment="1">
      <alignment horizontal="center" vertical="top" wrapText="1"/>
    </xf>
    <xf numFmtId="0" fontId="7" fillId="5" borderId="5" xfId="2" applyFont="1" applyFill="1" applyBorder="1" applyAlignment="1">
      <alignment horizontal="center" vertical="top" wrapText="1"/>
    </xf>
    <xf numFmtId="3" fontId="3" fillId="5" borderId="13" xfId="2" applyNumberFormat="1" applyFont="1" applyFill="1" applyBorder="1" applyAlignment="1">
      <alignment horizontal="center"/>
    </xf>
    <xf numFmtId="187" fontId="13" fillId="5" borderId="13" xfId="3" applyNumberFormat="1" applyFont="1" applyFill="1" applyBorder="1"/>
    <xf numFmtId="3" fontId="6" fillId="0" borderId="0" xfId="2" applyNumberFormat="1" applyFont="1"/>
    <xf numFmtId="49" fontId="4" fillId="5" borderId="11" xfId="2" applyNumberFormat="1" applyFont="1" applyFill="1" applyBorder="1" applyAlignment="1">
      <alignment horizontal="center"/>
    </xf>
    <xf numFmtId="49" fontId="15" fillId="8" borderId="11" xfId="2" applyNumberFormat="1" applyFont="1" applyFill="1" applyBorder="1" applyAlignment="1">
      <alignment horizontal="center"/>
    </xf>
    <xf numFmtId="0" fontId="4" fillId="8" borderId="5" xfId="2" applyFont="1" applyFill="1" applyBorder="1" applyAlignment="1">
      <alignment vertical="top" wrapText="1"/>
    </xf>
    <xf numFmtId="189" fontId="15" fillId="8" borderId="13" xfId="3" applyNumberFormat="1" applyFont="1" applyFill="1" applyBorder="1" applyAlignment="1">
      <alignment horizontal="center"/>
    </xf>
    <xf numFmtId="0" fontId="7" fillId="5" borderId="10" xfId="2" applyFont="1" applyFill="1" applyBorder="1" applyAlignment="1">
      <alignment vertical="top" wrapText="1"/>
    </xf>
    <xf numFmtId="0" fontId="7" fillId="5" borderId="12" xfId="2" applyFont="1" applyFill="1" applyBorder="1" applyAlignment="1">
      <alignment vertical="top" wrapText="1"/>
    </xf>
    <xf numFmtId="187" fontId="7" fillId="5" borderId="13" xfId="2" applyNumberFormat="1" applyFont="1" applyFill="1" applyBorder="1" applyAlignment="1"/>
    <xf numFmtId="0" fontId="4" fillId="5" borderId="13" xfId="2" applyFont="1" applyFill="1" applyBorder="1" applyAlignment="1">
      <alignment horizontal="center"/>
    </xf>
    <xf numFmtId="0" fontId="7" fillId="4" borderId="8" xfId="2" applyFont="1" applyFill="1" applyBorder="1" applyAlignment="1">
      <alignment vertical="top" wrapText="1"/>
    </xf>
    <xf numFmtId="0" fontId="7" fillId="4" borderId="1" xfId="2" applyFont="1" applyFill="1" applyBorder="1" applyAlignment="1">
      <alignment horizontal="center" vertical="top" wrapText="1"/>
    </xf>
    <xf numFmtId="3" fontId="7" fillId="4" borderId="1" xfId="2" applyNumberFormat="1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0" fontId="4" fillId="4" borderId="8" xfId="2" applyFont="1" applyFill="1" applyBorder="1" applyAlignment="1">
      <alignment vertical="top" wrapText="1"/>
    </xf>
    <xf numFmtId="0" fontId="7" fillId="5" borderId="8" xfId="2" applyFont="1" applyFill="1" applyBorder="1" applyAlignment="1">
      <alignment vertical="top" wrapText="1"/>
    </xf>
    <xf numFmtId="0" fontId="7" fillId="5" borderId="5" xfId="2" applyFont="1" applyFill="1" applyBorder="1" applyAlignment="1">
      <alignment horizontal="center" vertical="top" wrapText="1"/>
    </xf>
    <xf numFmtId="3" fontId="7" fillId="5" borderId="1" xfId="2" applyNumberFormat="1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/>
    </xf>
    <xf numFmtId="0" fontId="4" fillId="5" borderId="8" xfId="2" applyFont="1" applyFill="1" applyBorder="1" applyAlignment="1">
      <alignment vertical="top" wrapText="1"/>
    </xf>
    <xf numFmtId="0" fontId="7" fillId="0" borderId="1" xfId="2" applyFont="1" applyBorder="1" applyAlignment="1">
      <alignment horizontal="center" vertical="center" wrapText="1"/>
    </xf>
    <xf numFmtId="3" fontId="16" fillId="0" borderId="11" xfId="2" applyNumberFormat="1" applyFont="1" applyBorder="1" applyAlignment="1">
      <alignment horizontal="center"/>
    </xf>
    <xf numFmtId="3" fontId="17" fillId="0" borderId="11" xfId="2" applyNumberFormat="1" applyFont="1" applyBorder="1" applyAlignment="1">
      <alignment horizontal="center"/>
    </xf>
    <xf numFmtId="0" fontId="17" fillId="0" borderId="5" xfId="2" applyFont="1" applyBorder="1" applyAlignment="1">
      <alignment horizontal="center" vertical="center" wrapText="1"/>
    </xf>
    <xf numFmtId="3" fontId="16" fillId="0" borderId="13" xfId="2" applyNumberFormat="1" applyFont="1" applyBorder="1" applyAlignment="1">
      <alignment horizontal="center"/>
    </xf>
    <xf numFmtId="3" fontId="17" fillId="0" borderId="13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3" fontId="7" fillId="6" borderId="8" xfId="2" applyNumberFormat="1" applyFont="1" applyFill="1" applyBorder="1" applyAlignment="1">
      <alignment horizontal="center" vertical="center"/>
    </xf>
    <xf numFmtId="0" fontId="4" fillId="0" borderId="16" xfId="2" applyFont="1" applyBorder="1"/>
    <xf numFmtId="0" fontId="16" fillId="0" borderId="5" xfId="2" applyFont="1" applyBorder="1" applyAlignment="1">
      <alignment horizontal="center" vertical="center" wrapText="1"/>
    </xf>
    <xf numFmtId="0" fontId="4" fillId="0" borderId="17" xfId="2" applyFont="1" applyBorder="1"/>
    <xf numFmtId="0" fontId="7" fillId="5" borderId="1" xfId="2" applyFont="1" applyFill="1" applyBorder="1" applyAlignment="1">
      <alignment horizontal="center" vertical="top" wrapText="1"/>
    </xf>
    <xf numFmtId="0" fontId="7" fillId="5" borderId="1" xfId="2" applyFont="1" applyFill="1" applyBorder="1" applyAlignment="1">
      <alignment horizontal="center"/>
    </xf>
    <xf numFmtId="3" fontId="7" fillId="5" borderId="5" xfId="2" applyNumberFormat="1" applyFont="1" applyFill="1" applyBorder="1" applyAlignment="1">
      <alignment horizontal="center"/>
    </xf>
    <xf numFmtId="3" fontId="4" fillId="5" borderId="5" xfId="2" applyNumberFormat="1" applyFont="1" applyFill="1" applyBorder="1"/>
    <xf numFmtId="0" fontId="8" fillId="5" borderId="8" xfId="2" applyFont="1" applyFill="1" applyBorder="1" applyAlignment="1">
      <alignment vertical="top" wrapText="1"/>
    </xf>
    <xf numFmtId="49" fontId="4" fillId="0" borderId="11" xfId="2" applyNumberFormat="1" applyFont="1" applyBorder="1" applyAlignment="1">
      <alignment horizontal="center"/>
    </xf>
    <xf numFmtId="0" fontId="10" fillId="0" borderId="0" xfId="2" applyFont="1"/>
    <xf numFmtId="3" fontId="18" fillId="0" borderId="13" xfId="2" applyNumberFormat="1" applyFont="1" applyBorder="1" applyAlignment="1">
      <alignment horizontal="center"/>
    </xf>
    <xf numFmtId="3" fontId="19" fillId="0" borderId="13" xfId="2" applyNumberFormat="1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9" borderId="10" xfId="2" applyFont="1" applyFill="1" applyBorder="1" applyAlignment="1">
      <alignment horizontal="left" vertical="center" wrapText="1"/>
    </xf>
    <xf numFmtId="0" fontId="3" fillId="9" borderId="14" xfId="2" applyFont="1" applyFill="1" applyBorder="1" applyAlignment="1">
      <alignment horizontal="left" vertical="center" wrapText="1"/>
    </xf>
    <xf numFmtId="0" fontId="4" fillId="9" borderId="8" xfId="2" applyFont="1" applyFill="1" applyBorder="1" applyAlignment="1">
      <alignment horizontal="center" vertical="center" wrapText="1"/>
    </xf>
    <xf numFmtId="187" fontId="7" fillId="9" borderId="8" xfId="2" applyNumberFormat="1" applyFont="1" applyFill="1" applyBorder="1" applyAlignment="1">
      <alignment horizontal="center"/>
    </xf>
    <xf numFmtId="0" fontId="7" fillId="9" borderId="9" xfId="2" applyFont="1" applyFill="1" applyBorder="1" applyAlignment="1">
      <alignment horizontal="center"/>
    </xf>
    <xf numFmtId="0" fontId="7" fillId="9" borderId="8" xfId="2" applyFont="1" applyFill="1" applyBorder="1" applyAlignment="1">
      <alignment horizontal="center"/>
    </xf>
    <xf numFmtId="0" fontId="8" fillId="9" borderId="8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left" vertical="center" wrapText="1"/>
    </xf>
    <xf numFmtId="0" fontId="3" fillId="3" borderId="4" xfId="2" applyFont="1" applyFill="1" applyBorder="1" applyAlignment="1">
      <alignment horizontal="left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left" vertical="center" wrapText="1"/>
    </xf>
    <xf numFmtId="0" fontId="3" fillId="4" borderId="4" xfId="2" applyFont="1" applyFill="1" applyBorder="1" applyAlignment="1">
      <alignment horizontal="left" vertical="center" wrapText="1"/>
    </xf>
    <xf numFmtId="0" fontId="3" fillId="4" borderId="7" xfId="2" applyFont="1" applyFill="1" applyBorder="1" applyAlignment="1">
      <alignment horizontal="center" vertical="center" wrapText="1"/>
    </xf>
    <xf numFmtId="187" fontId="3" fillId="4" borderId="7" xfId="2" applyNumberFormat="1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/>
    </xf>
    <xf numFmtId="0" fontId="8" fillId="4" borderId="7" xfId="2" applyFont="1" applyFill="1" applyBorder="1" applyAlignment="1">
      <alignment horizontal="center" vertical="center" wrapText="1"/>
    </xf>
    <xf numFmtId="187" fontId="4" fillId="0" borderId="0" xfId="2" applyNumberFormat="1" applyFont="1"/>
    <xf numFmtId="0" fontId="7" fillId="4" borderId="8" xfId="2" applyFont="1" applyFill="1" applyBorder="1" applyAlignment="1">
      <alignment vertical="top" wrapText="1"/>
    </xf>
    <xf numFmtId="187" fontId="3" fillId="4" borderId="13" xfId="2" applyNumberFormat="1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 vertical="top" wrapText="1"/>
    </xf>
    <xf numFmtId="0" fontId="4" fillId="5" borderId="5" xfId="2" applyFont="1" applyFill="1" applyBorder="1" applyAlignment="1">
      <alignment horizontal="center" vertical="top" wrapText="1"/>
    </xf>
    <xf numFmtId="187" fontId="3" fillId="5" borderId="13" xfId="2" applyNumberFormat="1" applyFont="1" applyFill="1" applyBorder="1" applyAlignment="1">
      <alignment horizontal="center"/>
    </xf>
    <xf numFmtId="187" fontId="9" fillId="5" borderId="13" xfId="3" applyNumberFormat="1" applyFont="1" applyFill="1" applyBorder="1"/>
    <xf numFmtId="0" fontId="7" fillId="6" borderId="11" xfId="2" applyFont="1" applyFill="1" applyBorder="1" applyAlignment="1">
      <alignment horizontal="right"/>
    </xf>
    <xf numFmtId="0" fontId="20" fillId="0" borderId="11" xfId="2" applyFont="1" applyBorder="1" applyAlignment="1">
      <alignment horizontal="center"/>
    </xf>
    <xf numFmtId="187" fontId="6" fillId="0" borderId="0" xfId="2" applyNumberFormat="1" applyFont="1"/>
    <xf numFmtId="3" fontId="7" fillId="6" borderId="13" xfId="2" applyNumberFormat="1" applyFont="1" applyFill="1" applyBorder="1" applyAlignment="1">
      <alignment horizontal="right"/>
    </xf>
    <xf numFmtId="0" fontId="20" fillId="8" borderId="13" xfId="2" applyFont="1" applyFill="1" applyBorder="1" applyAlignment="1">
      <alignment horizontal="center"/>
    </xf>
    <xf numFmtId="187" fontId="15" fillId="0" borderId="13" xfId="3" applyNumberFormat="1" applyFont="1" applyBorder="1"/>
    <xf numFmtId="0" fontId="7" fillId="5" borderId="11" xfId="2" applyFont="1" applyFill="1" applyBorder="1" applyAlignment="1">
      <alignment horizontal="right"/>
    </xf>
    <xf numFmtId="0" fontId="20" fillId="5" borderId="11" xfId="2" applyFont="1" applyFill="1" applyBorder="1" applyAlignment="1">
      <alignment horizontal="center"/>
    </xf>
    <xf numFmtId="187" fontId="7" fillId="5" borderId="0" xfId="2" applyNumberFormat="1" applyFont="1" applyFill="1"/>
    <xf numFmtId="187" fontId="15" fillId="5" borderId="13" xfId="3" applyNumberFormat="1" applyFont="1" applyFill="1" applyBorder="1"/>
    <xf numFmtId="0" fontId="8" fillId="5" borderId="5" xfId="2" applyFont="1" applyFill="1" applyBorder="1" applyAlignment="1">
      <alignment vertical="top" wrapText="1"/>
    </xf>
    <xf numFmtId="3" fontId="4" fillId="0" borderId="0" xfId="2" applyNumberFormat="1" applyFont="1" applyFill="1"/>
    <xf numFmtId="0" fontId="20" fillId="8" borderId="11" xfId="2" applyFont="1" applyFill="1" applyBorder="1" applyAlignment="1">
      <alignment horizontal="center"/>
    </xf>
    <xf numFmtId="0" fontId="20" fillId="8" borderId="11" xfId="2" applyFont="1" applyFill="1" applyBorder="1"/>
    <xf numFmtId="0" fontId="4" fillId="0" borderId="1" xfId="2" applyFont="1" applyFill="1" applyBorder="1" applyAlignment="1">
      <alignment vertical="top" wrapText="1"/>
    </xf>
    <xf numFmtId="187" fontId="15" fillId="0" borderId="13" xfId="3" applyNumberFormat="1" applyFont="1" applyBorder="1" applyAlignment="1">
      <alignment horizontal="center"/>
    </xf>
    <xf numFmtId="0" fontId="20" fillId="8" borderId="13" xfId="2" applyFont="1" applyFill="1" applyBorder="1"/>
    <xf numFmtId="0" fontId="8" fillId="0" borderId="8" xfId="2" applyFont="1" applyFill="1" applyBorder="1" applyAlignment="1">
      <alignment vertical="top" wrapText="1"/>
    </xf>
    <xf numFmtId="187" fontId="4" fillId="0" borderId="1" xfId="2" applyNumberFormat="1" applyFont="1" applyFill="1" applyBorder="1" applyAlignment="1">
      <alignment vertical="top" wrapText="1"/>
    </xf>
    <xf numFmtId="3" fontId="20" fillId="8" borderId="13" xfId="2" applyNumberFormat="1" applyFont="1" applyFill="1" applyBorder="1"/>
    <xf numFmtId="3" fontId="7" fillId="5" borderId="13" xfId="2" applyNumberFormat="1" applyFont="1" applyFill="1" applyBorder="1" applyAlignment="1">
      <alignment horizontal="right"/>
    </xf>
    <xf numFmtId="3" fontId="7" fillId="6" borderId="13" xfId="2" applyNumberFormat="1" applyFont="1" applyFill="1" applyBorder="1" applyAlignment="1">
      <alignment horizontal="right" vertical="center"/>
    </xf>
    <xf numFmtId="0" fontId="4" fillId="0" borderId="5" xfId="2" applyFont="1" applyFill="1" applyBorder="1" applyAlignment="1">
      <alignment vertical="top" wrapText="1"/>
    </xf>
    <xf numFmtId="0" fontId="4" fillId="9" borderId="8" xfId="2" applyFont="1" applyFill="1" applyBorder="1" applyAlignment="1">
      <alignment horizontal="left" vertical="center" wrapText="1"/>
    </xf>
    <xf numFmtId="0" fontId="7" fillId="9" borderId="8" xfId="2" applyFont="1" applyFill="1" applyBorder="1" applyAlignment="1">
      <alignment horizontal="left"/>
    </xf>
    <xf numFmtId="0" fontId="7" fillId="9" borderId="9" xfId="2" applyFont="1" applyFill="1" applyBorder="1" applyAlignment="1">
      <alignment horizontal="left"/>
    </xf>
    <xf numFmtId="0" fontId="8" fillId="9" borderId="8" xfId="2" applyFont="1" applyFill="1" applyBorder="1" applyAlignment="1">
      <alignment horizontal="left" vertical="center" wrapText="1"/>
    </xf>
    <xf numFmtId="0" fontId="3" fillId="3" borderId="12" xfId="2" applyFont="1" applyFill="1" applyBorder="1" applyAlignment="1">
      <alignment horizontal="left" vertical="center" wrapText="1"/>
    </xf>
    <xf numFmtId="0" fontId="3" fillId="3" borderId="9" xfId="2" applyFont="1" applyFill="1" applyBorder="1" applyAlignment="1">
      <alignment horizontal="left" vertical="center" wrapText="1"/>
    </xf>
    <xf numFmtId="0" fontId="3" fillId="3" borderId="8" xfId="2" applyFont="1" applyFill="1" applyBorder="1" applyAlignment="1">
      <alignment horizontal="center" vertical="center" wrapText="1"/>
    </xf>
    <xf numFmtId="187" fontId="3" fillId="3" borderId="8" xfId="3" applyNumberFormat="1" applyFont="1" applyFill="1" applyBorder="1" applyAlignment="1">
      <alignment horizontal="left"/>
    </xf>
    <xf numFmtId="0" fontId="7" fillId="3" borderId="9" xfId="2" applyFont="1" applyFill="1" applyBorder="1" applyAlignment="1">
      <alignment horizontal="left"/>
    </xf>
    <xf numFmtId="0" fontId="7" fillId="3" borderId="8" xfId="2" applyFont="1" applyFill="1" applyBorder="1" applyAlignment="1">
      <alignment horizontal="left"/>
    </xf>
    <xf numFmtId="0" fontId="8" fillId="3" borderId="8" xfId="2" applyFont="1" applyFill="1" applyBorder="1" applyAlignment="1">
      <alignment horizontal="left" vertical="center" wrapText="1"/>
    </xf>
    <xf numFmtId="0" fontId="7" fillId="6" borderId="1" xfId="2" applyFont="1" applyFill="1" applyBorder="1" applyAlignment="1">
      <alignment horizontal="center"/>
    </xf>
    <xf numFmtId="0" fontId="7" fillId="6" borderId="1" xfId="2" applyFont="1" applyFill="1" applyBorder="1"/>
    <xf numFmtId="3" fontId="3" fillId="6" borderId="5" xfId="2" applyNumberFormat="1" applyFont="1" applyFill="1" applyBorder="1" applyAlignment="1">
      <alignment horizontal="center"/>
    </xf>
    <xf numFmtId="0" fontId="7" fillId="6" borderId="5" xfId="2" applyFont="1" applyFill="1" applyBorder="1"/>
    <xf numFmtId="0" fontId="7" fillId="6" borderId="8" xfId="2" applyFont="1" applyFill="1" applyBorder="1" applyAlignment="1">
      <alignment vertical="top" wrapText="1"/>
    </xf>
    <xf numFmtId="0" fontId="7" fillId="6" borderId="5" xfId="2" applyFont="1" applyFill="1" applyBorder="1" applyAlignment="1">
      <alignment vertical="top" wrapText="1"/>
    </xf>
    <xf numFmtId="0" fontId="7" fillId="6" borderId="8" xfId="2" applyFont="1" applyFill="1" applyBorder="1" applyAlignment="1">
      <alignment horizontal="center" vertical="center"/>
    </xf>
    <xf numFmtId="3" fontId="3" fillId="6" borderId="8" xfId="2" applyNumberFormat="1" applyFont="1" applyFill="1" applyBorder="1" applyAlignment="1">
      <alignment horizontal="center" vertical="center"/>
    </xf>
    <xf numFmtId="0" fontId="7" fillId="6" borderId="8" xfId="2" applyFont="1" applyFill="1" applyBorder="1"/>
    <xf numFmtId="0" fontId="14" fillId="6" borderId="8" xfId="2" applyFont="1" applyFill="1" applyBorder="1" applyAlignment="1">
      <alignment vertical="top" wrapText="1"/>
    </xf>
    <xf numFmtId="3" fontId="17" fillId="0" borderId="1" xfId="2" applyNumberFormat="1" applyFont="1" applyBorder="1" applyAlignment="1">
      <alignment horizontal="center"/>
    </xf>
    <xf numFmtId="3" fontId="17" fillId="0" borderId="5" xfId="2" applyNumberFormat="1" applyFont="1" applyBorder="1" applyAlignment="1">
      <alignment horizontal="center"/>
    </xf>
    <xf numFmtId="49" fontId="16" fillId="0" borderId="11" xfId="2" applyNumberFormat="1" applyFont="1" applyBorder="1" applyAlignment="1">
      <alignment horizontal="center"/>
    </xf>
    <xf numFmtId="3" fontId="17" fillId="0" borderId="8" xfId="2" applyNumberFormat="1" applyFont="1" applyBorder="1" applyAlignment="1">
      <alignment horizontal="center"/>
    </xf>
    <xf numFmtId="49" fontId="7" fillId="6" borderId="11" xfId="2" applyNumberFormat="1" applyFont="1" applyFill="1" applyBorder="1" applyAlignment="1">
      <alignment horizontal="center" vertical="center"/>
    </xf>
    <xf numFmtId="187" fontId="4" fillId="0" borderId="17" xfId="3" applyNumberFormat="1" applyFont="1" applyBorder="1"/>
    <xf numFmtId="0" fontId="3" fillId="0" borderId="0" xfId="2" applyFont="1" applyAlignment="1">
      <alignment horizontal="center" vertical="center"/>
    </xf>
    <xf numFmtId="0" fontId="3" fillId="3" borderId="10" xfId="2" applyFont="1" applyFill="1" applyBorder="1" applyAlignment="1">
      <alignment horizontal="left" vertical="center" wrapText="1"/>
    </xf>
    <xf numFmtId="0" fontId="3" fillId="3" borderId="14" xfId="2" applyFont="1" applyFill="1" applyBorder="1" applyAlignment="1">
      <alignment horizontal="left" vertical="center" wrapText="1"/>
    </xf>
    <xf numFmtId="0" fontId="4" fillId="3" borderId="8" xfId="2" applyFont="1" applyFill="1" applyBorder="1" applyAlignment="1">
      <alignment horizontal="center" vertical="center" wrapText="1"/>
    </xf>
    <xf numFmtId="3" fontId="7" fillId="3" borderId="8" xfId="2" applyNumberFormat="1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 wrapText="1"/>
    </xf>
    <xf numFmtId="3" fontId="17" fillId="6" borderId="11" xfId="2" applyNumberFormat="1" applyFont="1" applyFill="1" applyBorder="1" applyAlignment="1">
      <alignment horizontal="center"/>
    </xf>
    <xf numFmtId="3" fontId="17" fillId="6" borderId="8" xfId="2" applyNumberFormat="1" applyFont="1" applyFill="1" applyBorder="1" applyAlignment="1">
      <alignment horizontal="center"/>
    </xf>
    <xf numFmtId="0" fontId="17" fillId="6" borderId="5" xfId="2" applyFont="1" applyFill="1" applyBorder="1" applyAlignment="1">
      <alignment horizontal="center" vertical="center" wrapText="1"/>
    </xf>
    <xf numFmtId="3" fontId="17" fillId="6" borderId="13" xfId="2" applyNumberFormat="1" applyFont="1" applyFill="1" applyBorder="1" applyAlignment="1">
      <alignment horizontal="center"/>
    </xf>
    <xf numFmtId="49" fontId="21" fillId="0" borderId="11" xfId="2" applyNumberFormat="1" applyFont="1" applyBorder="1" applyAlignment="1">
      <alignment horizontal="center" vertical="top"/>
    </xf>
    <xf numFmtId="3" fontId="21" fillId="8" borderId="13" xfId="2" applyNumberFormat="1" applyFont="1" applyFill="1" applyBorder="1" applyAlignment="1">
      <alignment horizontal="center" vertical="top"/>
    </xf>
    <xf numFmtId="3" fontId="21" fillId="0" borderId="13" xfId="2" applyNumberFormat="1" applyFont="1" applyBorder="1" applyAlignment="1">
      <alignment horizontal="center" vertical="top"/>
    </xf>
    <xf numFmtId="3" fontId="17" fillId="8" borderId="11" xfId="2" applyNumberFormat="1" applyFont="1" applyFill="1" applyBorder="1" applyAlignment="1">
      <alignment horizontal="center"/>
    </xf>
    <xf numFmtId="3" fontId="17" fillId="8" borderId="13" xfId="2" applyNumberFormat="1" applyFont="1" applyFill="1" applyBorder="1" applyAlignment="1">
      <alignment horizontal="center"/>
    </xf>
    <xf numFmtId="49" fontId="17" fillId="6" borderId="11" xfId="2" applyNumberFormat="1" applyFont="1" applyFill="1" applyBorder="1" applyAlignment="1">
      <alignment horizontal="center"/>
    </xf>
    <xf numFmtId="0" fontId="7" fillId="6" borderId="17" xfId="2" applyFont="1" applyFill="1" applyBorder="1"/>
    <xf numFmtId="3" fontId="17" fillId="6" borderId="5" xfId="2" applyNumberFormat="1" applyFont="1" applyFill="1" applyBorder="1" applyAlignment="1">
      <alignment horizontal="center"/>
    </xf>
    <xf numFmtId="0" fontId="4" fillId="8" borderId="1" xfId="2" applyFont="1" applyFill="1" applyBorder="1" applyAlignment="1">
      <alignment horizontal="center" vertical="center" wrapText="1"/>
    </xf>
    <xf numFmtId="0" fontId="16" fillId="8" borderId="5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top" wrapText="1"/>
    </xf>
    <xf numFmtId="0" fontId="4" fillId="0" borderId="5" xfId="2" applyFont="1" applyBorder="1" applyAlignment="1">
      <alignment horizontal="left" vertical="top" wrapText="1"/>
    </xf>
    <xf numFmtId="3" fontId="21" fillId="0" borderId="11" xfId="2" applyNumberFormat="1" applyFont="1" applyBorder="1" applyAlignment="1">
      <alignment horizontal="center" vertical="center"/>
    </xf>
    <xf numFmtId="49" fontId="21" fillId="0" borderId="11" xfId="2" applyNumberFormat="1" applyFont="1" applyBorder="1" applyAlignment="1">
      <alignment horizontal="center" vertical="center"/>
    </xf>
    <xf numFmtId="3" fontId="21" fillId="0" borderId="13" xfId="2" applyNumberFormat="1" applyFont="1" applyBorder="1" applyAlignment="1">
      <alignment horizontal="center" vertical="center"/>
    </xf>
    <xf numFmtId="0" fontId="7" fillId="8" borderId="1" xfId="2" applyFont="1" applyFill="1" applyBorder="1" applyAlignment="1">
      <alignment horizontal="center" vertical="center" wrapText="1"/>
    </xf>
    <xf numFmtId="49" fontId="17" fillId="8" borderId="11" xfId="2" applyNumberFormat="1" applyFont="1" applyFill="1" applyBorder="1" applyAlignment="1">
      <alignment horizontal="center"/>
    </xf>
    <xf numFmtId="0" fontId="17" fillId="8" borderId="5" xfId="2" applyFont="1" applyFill="1" applyBorder="1" applyAlignment="1">
      <alignment horizontal="center" vertical="center" wrapText="1"/>
    </xf>
    <xf numFmtId="0" fontId="7" fillId="8" borderId="17" xfId="2" applyFont="1" applyFill="1" applyBorder="1"/>
    <xf numFmtId="3" fontId="17" fillId="0" borderId="11" xfId="2" applyNumberFormat="1" applyFont="1" applyFill="1" applyBorder="1" applyAlignment="1">
      <alignment horizontal="center"/>
    </xf>
    <xf numFmtId="3" fontId="17" fillId="0" borderId="13" xfId="2" applyNumberFormat="1" applyFont="1" applyFill="1" applyBorder="1" applyAlignment="1">
      <alignment horizontal="center"/>
    </xf>
    <xf numFmtId="0" fontId="7" fillId="6" borderId="1" xfId="2" applyFont="1" applyFill="1" applyBorder="1" applyAlignment="1">
      <alignment horizontal="left" vertical="top" wrapText="1"/>
    </xf>
    <xf numFmtId="49" fontId="22" fillId="6" borderId="11" xfId="2" applyNumberFormat="1" applyFont="1" applyFill="1" applyBorder="1" applyAlignment="1">
      <alignment horizontal="center" vertical="top"/>
    </xf>
    <xf numFmtId="0" fontId="7" fillId="6" borderId="5" xfId="2" applyFont="1" applyFill="1" applyBorder="1" applyAlignment="1">
      <alignment horizontal="left" vertical="top" wrapText="1"/>
    </xf>
    <xf numFmtId="3" fontId="22" fillId="6" borderId="13" xfId="2" applyNumberFormat="1" applyFont="1" applyFill="1" applyBorder="1" applyAlignment="1">
      <alignment horizontal="center" vertical="top"/>
    </xf>
    <xf numFmtId="187" fontId="7" fillId="8" borderId="17" xfId="3" applyNumberFormat="1" applyFont="1" applyFill="1" applyBorder="1"/>
    <xf numFmtId="49" fontId="7" fillId="6" borderId="8" xfId="2" applyNumberFormat="1" applyFont="1" applyFill="1" applyBorder="1" applyAlignment="1">
      <alignment horizontal="center" vertical="center"/>
    </xf>
    <xf numFmtId="3" fontId="7" fillId="6" borderId="11" xfId="2" applyNumberFormat="1" applyFont="1" applyFill="1" applyBorder="1" applyAlignment="1">
      <alignment horizontal="center" vertical="center"/>
    </xf>
    <xf numFmtId="0" fontId="4" fillId="6" borderId="8" xfId="2" applyFont="1" applyFill="1" applyBorder="1" applyAlignment="1">
      <alignment horizontal="center" vertical="top" wrapText="1"/>
    </xf>
    <xf numFmtId="3" fontId="16" fillId="6" borderId="11" xfId="2" applyNumberFormat="1" applyFont="1" applyFill="1" applyBorder="1" applyAlignment="1">
      <alignment horizontal="center"/>
    </xf>
    <xf numFmtId="49" fontId="4" fillId="6" borderId="11" xfId="2" applyNumberFormat="1" applyFont="1" applyFill="1" applyBorder="1" applyAlignment="1">
      <alignment horizontal="center"/>
    </xf>
    <xf numFmtId="3" fontId="17" fillId="6" borderId="1" xfId="2" applyNumberFormat="1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 vertical="top" wrapText="1"/>
    </xf>
    <xf numFmtId="3" fontId="16" fillId="6" borderId="13" xfId="2" applyNumberFormat="1" applyFont="1" applyFill="1" applyBorder="1" applyAlignment="1">
      <alignment horizontal="center"/>
    </xf>
    <xf numFmtId="3" fontId="22" fillId="6" borderId="11" xfId="2" applyNumberFormat="1" applyFont="1" applyFill="1" applyBorder="1" applyAlignment="1">
      <alignment horizontal="center" vertical="center"/>
    </xf>
    <xf numFmtId="49" fontId="22" fillId="6" borderId="11" xfId="2" applyNumberFormat="1" applyFont="1" applyFill="1" applyBorder="1" applyAlignment="1">
      <alignment horizontal="center" vertical="center"/>
    </xf>
    <xf numFmtId="3" fontId="22" fillId="6" borderId="13" xfId="2" applyNumberFormat="1" applyFont="1" applyFill="1" applyBorder="1" applyAlignment="1">
      <alignment horizontal="center" vertical="center"/>
    </xf>
    <xf numFmtId="0" fontId="4" fillId="8" borderId="1" xfId="2" applyFont="1" applyFill="1" applyBorder="1" applyAlignment="1">
      <alignment horizontal="left" vertical="top" wrapText="1"/>
    </xf>
    <xf numFmtId="0" fontId="4" fillId="8" borderId="8" xfId="2" applyFont="1" applyFill="1" applyBorder="1" applyAlignment="1">
      <alignment horizontal="center" vertical="top" wrapText="1"/>
    </xf>
    <xf numFmtId="3" fontId="16" fillId="8" borderId="11" xfId="2" applyNumberFormat="1" applyFont="1" applyFill="1" applyBorder="1" applyAlignment="1">
      <alignment horizontal="center"/>
    </xf>
    <xf numFmtId="49" fontId="4" fillId="8" borderId="11" xfId="2" applyNumberFormat="1" applyFont="1" applyFill="1" applyBorder="1" applyAlignment="1">
      <alignment horizontal="center"/>
    </xf>
    <xf numFmtId="0" fontId="4" fillId="8" borderId="5" xfId="2" applyFont="1" applyFill="1" applyBorder="1" applyAlignment="1">
      <alignment horizontal="left" vertical="top" wrapText="1"/>
    </xf>
    <xf numFmtId="3" fontId="16" fillId="8" borderId="13" xfId="2" applyNumberFormat="1" applyFont="1" applyFill="1" applyBorder="1" applyAlignment="1">
      <alignment horizontal="center"/>
    </xf>
    <xf numFmtId="49" fontId="21" fillId="0" borderId="19" xfId="2" applyNumberFormat="1" applyFont="1" applyBorder="1" applyAlignment="1">
      <alignment horizontal="center" vertical="top"/>
    </xf>
    <xf numFmtId="49" fontId="21" fillId="0" borderId="20" xfId="2" applyNumberFormat="1" applyFont="1" applyBorder="1" applyAlignment="1">
      <alignment horizontal="center" vertical="top"/>
    </xf>
    <xf numFmtId="3" fontId="21" fillId="0" borderId="21" xfId="2" applyNumberFormat="1" applyFont="1" applyBorder="1" applyAlignment="1">
      <alignment horizontal="center" vertical="top"/>
    </xf>
    <xf numFmtId="3" fontId="21" fillId="0" borderId="22" xfId="2" applyNumberFormat="1" applyFont="1" applyBorder="1" applyAlignment="1">
      <alignment horizontal="center" vertical="top"/>
    </xf>
    <xf numFmtId="0" fontId="20" fillId="0" borderId="1" xfId="2" applyFont="1" applyBorder="1" applyAlignment="1">
      <alignment horizontal="left" vertical="top" wrapText="1"/>
    </xf>
    <xf numFmtId="0" fontId="20" fillId="0" borderId="1" xfId="2" applyFont="1" applyBorder="1" applyAlignment="1">
      <alignment horizontal="center" vertical="center" wrapText="1"/>
    </xf>
    <xf numFmtId="0" fontId="23" fillId="6" borderId="11" xfId="2" applyFont="1" applyFill="1" applyBorder="1" applyAlignment="1">
      <alignment horizontal="center"/>
    </xf>
    <xf numFmtId="49" fontId="23" fillId="6" borderId="11" xfId="2" applyNumberFormat="1" applyFont="1" applyFill="1" applyBorder="1" applyAlignment="1">
      <alignment horizontal="center" vertical="center"/>
    </xf>
    <xf numFmtId="3" fontId="24" fillId="0" borderId="11" xfId="2" applyNumberFormat="1" applyFont="1" applyBorder="1" applyAlignment="1">
      <alignment horizontal="center"/>
    </xf>
    <xf numFmtId="3" fontId="20" fillId="0" borderId="11" xfId="2" applyNumberFormat="1" applyFont="1" applyBorder="1" applyAlignment="1">
      <alignment horizontal="center" vertical="center"/>
    </xf>
    <xf numFmtId="49" fontId="20" fillId="0" borderId="11" xfId="2" applyNumberFormat="1" applyFont="1" applyBorder="1" applyAlignment="1">
      <alignment horizontal="center" vertical="center"/>
    </xf>
    <xf numFmtId="49" fontId="24" fillId="0" borderId="11" xfId="2" applyNumberFormat="1" applyFont="1" applyBorder="1" applyAlignment="1">
      <alignment horizontal="center"/>
    </xf>
    <xf numFmtId="49" fontId="20" fillId="0" borderId="11" xfId="2" applyNumberFormat="1" applyFont="1" applyBorder="1" applyAlignment="1">
      <alignment horizontal="center" vertical="top"/>
    </xf>
    <xf numFmtId="0" fontId="20" fillId="0" borderId="5" xfId="2" applyFont="1" applyBorder="1" applyAlignment="1">
      <alignment horizontal="left" vertical="top" wrapText="1"/>
    </xf>
    <xf numFmtId="0" fontId="24" fillId="0" borderId="5" xfId="2" applyFont="1" applyBorder="1" applyAlignment="1">
      <alignment horizontal="center" vertical="center" wrapText="1"/>
    </xf>
    <xf numFmtId="0" fontId="23" fillId="6" borderId="5" xfId="2" applyFont="1" applyFill="1" applyBorder="1" applyAlignment="1">
      <alignment horizontal="center"/>
    </xf>
    <xf numFmtId="3" fontId="23" fillId="6" borderId="13" xfId="2" applyNumberFormat="1" applyFont="1" applyFill="1" applyBorder="1" applyAlignment="1">
      <alignment horizontal="center" vertical="center"/>
    </xf>
    <xf numFmtId="3" fontId="24" fillId="0" borderId="13" xfId="2" applyNumberFormat="1" applyFont="1" applyBorder="1" applyAlignment="1">
      <alignment horizontal="center"/>
    </xf>
    <xf numFmtId="3" fontId="20" fillId="0" borderId="13" xfId="2" applyNumberFormat="1" applyFont="1" applyBorder="1" applyAlignment="1">
      <alignment horizontal="center" vertical="center"/>
    </xf>
    <xf numFmtId="3" fontId="25" fillId="0" borderId="13" xfId="2" applyNumberFormat="1" applyFont="1" applyBorder="1" applyAlignment="1">
      <alignment horizontal="center"/>
    </xf>
    <xf numFmtId="3" fontId="20" fillId="0" borderId="13" xfId="2" applyNumberFormat="1" applyFont="1" applyBorder="1" applyAlignment="1">
      <alignment horizontal="center" vertical="top"/>
    </xf>
    <xf numFmtId="0" fontId="7" fillId="10" borderId="1" xfId="2" applyFont="1" applyFill="1" applyBorder="1" applyAlignment="1">
      <alignment vertical="top" wrapText="1"/>
    </xf>
    <xf numFmtId="0" fontId="4" fillId="10" borderId="1" xfId="2" applyFont="1" applyFill="1" applyBorder="1" applyAlignment="1">
      <alignment horizontal="center" vertical="center" wrapText="1"/>
    </xf>
    <xf numFmtId="3" fontId="16" fillId="10" borderId="11" xfId="2" applyNumberFormat="1" applyFont="1" applyFill="1" applyBorder="1" applyAlignment="1">
      <alignment horizontal="center"/>
    </xf>
    <xf numFmtId="49" fontId="16" fillId="10" borderId="11" xfId="2" applyNumberFormat="1" applyFont="1" applyFill="1" applyBorder="1" applyAlignment="1">
      <alignment horizontal="center"/>
    </xf>
    <xf numFmtId="3" fontId="17" fillId="10" borderId="11" xfId="2" applyNumberFormat="1" applyFont="1" applyFill="1" applyBorder="1" applyAlignment="1">
      <alignment horizontal="center"/>
    </xf>
    <xf numFmtId="0" fontId="7" fillId="10" borderId="5" xfId="2" applyFont="1" applyFill="1" applyBorder="1" applyAlignment="1">
      <alignment vertical="top" wrapText="1"/>
    </xf>
    <xf numFmtId="0" fontId="16" fillId="10" borderId="5" xfId="2" applyFont="1" applyFill="1" applyBorder="1" applyAlignment="1">
      <alignment horizontal="center" vertical="center" wrapText="1"/>
    </xf>
    <xf numFmtId="3" fontId="16" fillId="10" borderId="13" xfId="2" applyNumberFormat="1" applyFont="1" applyFill="1" applyBorder="1" applyAlignment="1">
      <alignment horizontal="center"/>
    </xf>
    <xf numFmtId="3" fontId="17" fillId="10" borderId="13" xfId="2" applyNumberFormat="1" applyFont="1" applyFill="1" applyBorder="1" applyAlignment="1">
      <alignment horizontal="center"/>
    </xf>
    <xf numFmtId="187" fontId="7" fillId="7" borderId="7" xfId="2" applyNumberFormat="1" applyFont="1" applyFill="1" applyBorder="1" applyAlignment="1">
      <alignment horizontal="center"/>
    </xf>
    <xf numFmtId="0" fontId="3" fillId="3" borderId="1" xfId="2" applyFont="1" applyFill="1" applyBorder="1" applyAlignment="1">
      <alignment vertical="top" wrapText="1"/>
    </xf>
    <xf numFmtId="0" fontId="7" fillId="3" borderId="8" xfId="2" applyFont="1" applyFill="1" applyBorder="1" applyAlignment="1">
      <alignment horizontal="center" vertical="center"/>
    </xf>
    <xf numFmtId="187" fontId="7" fillId="3" borderId="8" xfId="1" applyNumberFormat="1" applyFont="1" applyFill="1" applyBorder="1" applyAlignment="1">
      <alignment horizontal="center" vertical="center"/>
    </xf>
    <xf numFmtId="0" fontId="17" fillId="5" borderId="1" xfId="2" applyFont="1" applyFill="1" applyBorder="1" applyAlignment="1">
      <alignment horizontal="center" vertical="top" wrapText="1"/>
    </xf>
    <xf numFmtId="49" fontId="7" fillId="5" borderId="11" xfId="2" applyNumberFormat="1" applyFont="1" applyFill="1" applyBorder="1" applyAlignment="1">
      <alignment horizontal="center" vertical="center"/>
    </xf>
    <xf numFmtId="43" fontId="17" fillId="5" borderId="11" xfId="1" applyFont="1" applyFill="1" applyBorder="1" applyAlignment="1">
      <alignment horizontal="center"/>
    </xf>
    <xf numFmtId="3" fontId="17" fillId="5" borderId="11" xfId="2" applyNumberFormat="1" applyFont="1" applyFill="1" applyBorder="1" applyAlignment="1">
      <alignment horizontal="center"/>
    </xf>
    <xf numFmtId="49" fontId="17" fillId="5" borderId="11" xfId="2" applyNumberFormat="1" applyFont="1" applyFill="1" applyBorder="1" applyAlignment="1">
      <alignment horizontal="center"/>
    </xf>
    <xf numFmtId="3" fontId="7" fillId="5" borderId="8" xfId="2" applyNumberFormat="1" applyFont="1" applyFill="1" applyBorder="1" applyAlignment="1">
      <alignment horizontal="center"/>
    </xf>
    <xf numFmtId="0" fontId="17" fillId="5" borderId="5" xfId="2" applyFont="1" applyFill="1" applyBorder="1" applyAlignment="1">
      <alignment horizontal="center" vertical="top" wrapText="1"/>
    </xf>
    <xf numFmtId="3" fontId="7" fillId="5" borderId="23" xfId="2" applyNumberFormat="1" applyFont="1" applyFill="1" applyBorder="1" applyAlignment="1">
      <alignment horizontal="center" vertical="center"/>
    </xf>
    <xf numFmtId="3" fontId="17" fillId="5" borderId="23" xfId="2" applyNumberFormat="1" applyFont="1" applyFill="1" applyBorder="1" applyAlignment="1">
      <alignment horizontal="center"/>
    </xf>
    <xf numFmtId="0" fontId="17" fillId="0" borderId="8" xfId="2" applyFont="1" applyBorder="1" applyAlignment="1">
      <alignment horizontal="center" vertical="top" wrapText="1"/>
    </xf>
    <xf numFmtId="0" fontId="17" fillId="0" borderId="5" xfId="2" applyFont="1" applyBorder="1" applyAlignment="1">
      <alignment horizontal="center" vertical="top" wrapText="1"/>
    </xf>
    <xf numFmtId="3" fontId="7" fillId="6" borderId="23" xfId="2" applyNumberFormat="1" applyFont="1" applyFill="1" applyBorder="1" applyAlignment="1">
      <alignment horizontal="center" vertical="center"/>
    </xf>
    <xf numFmtId="3" fontId="16" fillId="0" borderId="23" xfId="2" applyNumberFormat="1" applyFont="1" applyBorder="1" applyAlignment="1">
      <alignment horizontal="center"/>
    </xf>
    <xf numFmtId="3" fontId="17" fillId="0" borderId="23" xfId="2" applyNumberFormat="1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16" fillId="0" borderId="8" xfId="2" applyFont="1" applyBorder="1" applyAlignment="1">
      <alignment horizontal="center" vertical="top" wrapText="1"/>
    </xf>
    <xf numFmtId="0" fontId="27" fillId="6" borderId="11" xfId="2" applyFont="1" applyFill="1" applyBorder="1" applyAlignment="1">
      <alignment horizontal="center"/>
    </xf>
    <xf numFmtId="0" fontId="6" fillId="0" borderId="11" xfId="2" applyFont="1" applyBorder="1"/>
    <xf numFmtId="0" fontId="6" fillId="0" borderId="11" xfId="2" applyFont="1" applyBorder="1" applyAlignment="1">
      <alignment horizontal="center"/>
    </xf>
    <xf numFmtId="0" fontId="28" fillId="0" borderId="11" xfId="2" applyFont="1" applyBorder="1" applyAlignment="1">
      <alignment horizontal="center"/>
    </xf>
    <xf numFmtId="0" fontId="6" fillId="0" borderId="8" xfId="2" applyFont="1" applyBorder="1"/>
    <xf numFmtId="0" fontId="16" fillId="0" borderId="5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/>
    </xf>
    <xf numFmtId="0" fontId="16" fillId="0" borderId="13" xfId="2" applyFont="1" applyBorder="1" applyAlignment="1">
      <alignment horizontal="center"/>
    </xf>
    <xf numFmtId="0" fontId="4" fillId="0" borderId="5" xfId="2" applyFont="1" applyBorder="1"/>
    <xf numFmtId="3" fontId="7" fillId="6" borderId="11" xfId="2" applyNumberFormat="1" applyFont="1" applyFill="1" applyBorder="1" applyAlignment="1">
      <alignment horizontal="center" vertical="top"/>
    </xf>
    <xf numFmtId="3" fontId="17" fillId="0" borderId="11" xfId="2" applyNumberFormat="1" applyFont="1" applyBorder="1" applyAlignment="1">
      <alignment horizontal="center" vertical="center"/>
    </xf>
    <xf numFmtId="3" fontId="7" fillId="6" borderId="13" xfId="2" applyNumberFormat="1" applyFont="1" applyFill="1" applyBorder="1" applyAlignment="1">
      <alignment horizontal="center" vertical="top"/>
    </xf>
    <xf numFmtId="3" fontId="4" fillId="8" borderId="13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/>
    </xf>
    <xf numFmtId="0" fontId="4" fillId="0" borderId="0" xfId="2" applyFont="1" applyFill="1" applyBorder="1"/>
    <xf numFmtId="0" fontId="3" fillId="0" borderId="0" xfId="2" applyFont="1" applyAlignment="1">
      <alignment horizontal="center"/>
    </xf>
    <xf numFmtId="0" fontId="17" fillId="6" borderId="11" xfId="2" applyFont="1" applyFill="1" applyBorder="1" applyAlignment="1">
      <alignment horizontal="center"/>
    </xf>
    <xf numFmtId="0" fontId="17" fillId="6" borderId="5" xfId="2" applyFont="1" applyFill="1" applyBorder="1" applyAlignment="1">
      <alignment horizontal="center"/>
    </xf>
    <xf numFmtId="0" fontId="17" fillId="6" borderId="8" xfId="2" applyFont="1" applyFill="1" applyBorder="1" applyAlignment="1">
      <alignment horizontal="center"/>
    </xf>
    <xf numFmtId="0" fontId="17" fillId="6" borderId="13" xfId="2" applyFont="1" applyFill="1" applyBorder="1" applyAlignment="1">
      <alignment horizontal="center"/>
    </xf>
    <xf numFmtId="0" fontId="7" fillId="5" borderId="1" xfId="2" applyFont="1" applyFill="1" applyBorder="1" applyAlignment="1">
      <alignment horizontal="center" vertical="center" wrapText="1"/>
    </xf>
    <xf numFmtId="0" fontId="17" fillId="5" borderId="11" xfId="2" applyFont="1" applyFill="1" applyBorder="1" applyAlignment="1">
      <alignment horizontal="center"/>
    </xf>
    <xf numFmtId="3" fontId="16" fillId="5" borderId="11" xfId="2" applyNumberFormat="1" applyFont="1" applyFill="1" applyBorder="1" applyAlignment="1">
      <alignment horizontal="center"/>
    </xf>
    <xf numFmtId="49" fontId="16" fillId="5" borderId="11" xfId="2" applyNumberFormat="1" applyFont="1" applyFill="1" applyBorder="1" applyAlignment="1">
      <alignment horizontal="center"/>
    </xf>
    <xf numFmtId="3" fontId="7" fillId="5" borderId="1" xfId="2" applyNumberFormat="1" applyFont="1" applyFill="1" applyBorder="1" applyAlignment="1">
      <alignment horizontal="center" vertical="center" wrapText="1"/>
    </xf>
    <xf numFmtId="0" fontId="17" fillId="5" borderId="5" xfId="2" applyFont="1" applyFill="1" applyBorder="1" applyAlignment="1">
      <alignment horizontal="center" vertical="center" wrapText="1"/>
    </xf>
    <xf numFmtId="0" fontId="17" fillId="5" borderId="5" xfId="2" applyFont="1" applyFill="1" applyBorder="1" applyAlignment="1">
      <alignment horizontal="center"/>
    </xf>
    <xf numFmtId="3" fontId="7" fillId="5" borderId="13" xfId="2" applyNumberFormat="1" applyFont="1" applyFill="1" applyBorder="1" applyAlignment="1">
      <alignment horizontal="center" vertical="center"/>
    </xf>
    <xf numFmtId="3" fontId="16" fillId="5" borderId="13" xfId="2" applyNumberFormat="1" applyFont="1" applyFill="1" applyBorder="1" applyAlignment="1">
      <alignment horizontal="center"/>
    </xf>
    <xf numFmtId="3" fontId="17" fillId="5" borderId="13" xfId="2" applyNumberFormat="1" applyFont="1" applyFill="1" applyBorder="1" applyAlignment="1">
      <alignment horizontal="center"/>
    </xf>
    <xf numFmtId="3" fontId="7" fillId="5" borderId="5" xfId="2" applyNumberFormat="1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vertical="top" wrapText="1"/>
    </xf>
    <xf numFmtId="0" fontId="7" fillId="4" borderId="1" xfId="2" applyFont="1" applyFill="1" applyBorder="1" applyAlignment="1">
      <alignment horizontal="center" vertical="center" wrapText="1"/>
    </xf>
    <xf numFmtId="0" fontId="17" fillId="4" borderId="11" xfId="2" applyFont="1" applyFill="1" applyBorder="1" applyAlignment="1">
      <alignment horizontal="center" vertical="center"/>
    </xf>
    <xf numFmtId="187" fontId="7" fillId="4" borderId="11" xfId="1" applyNumberFormat="1" applyFont="1" applyFill="1" applyBorder="1" applyAlignment="1">
      <alignment horizontal="center" vertical="center"/>
    </xf>
    <xf numFmtId="3" fontId="16" fillId="4" borderId="11" xfId="2" applyNumberFormat="1" applyFont="1" applyFill="1" applyBorder="1" applyAlignment="1">
      <alignment horizontal="center"/>
    </xf>
    <xf numFmtId="49" fontId="16" fillId="4" borderId="11" xfId="2" applyNumberFormat="1" applyFont="1" applyFill="1" applyBorder="1" applyAlignment="1">
      <alignment horizontal="center"/>
    </xf>
    <xf numFmtId="3" fontId="17" fillId="4" borderId="11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center"/>
    </xf>
    <xf numFmtId="3" fontId="17" fillId="4" borderId="1" xfId="2" applyNumberFormat="1" applyFont="1" applyFill="1" applyBorder="1" applyAlignment="1">
      <alignment horizontal="center"/>
    </xf>
    <xf numFmtId="43" fontId="7" fillId="5" borderId="11" xfId="1" applyFont="1" applyFill="1" applyBorder="1" applyAlignment="1">
      <alignment horizontal="center" vertical="center"/>
    </xf>
    <xf numFmtId="0" fontId="3" fillId="4" borderId="8" xfId="2" applyFont="1" applyFill="1" applyBorder="1" applyAlignment="1">
      <alignment vertical="top" wrapText="1"/>
    </xf>
    <xf numFmtId="0" fontId="17" fillId="4" borderId="8" xfId="2" applyFont="1" applyFill="1" applyBorder="1" applyAlignment="1">
      <alignment horizontal="center" vertical="center" wrapText="1"/>
    </xf>
    <xf numFmtId="0" fontId="17" fillId="4" borderId="8" xfId="2" applyFont="1" applyFill="1" applyBorder="1" applyAlignment="1">
      <alignment horizontal="center"/>
    </xf>
    <xf numFmtId="3" fontId="7" fillId="4" borderId="8" xfId="2" applyNumberFormat="1" applyFont="1" applyFill="1" applyBorder="1" applyAlignment="1">
      <alignment horizontal="center" vertical="center"/>
    </xf>
    <xf numFmtId="3" fontId="16" fillId="4" borderId="8" xfId="2" applyNumberFormat="1" applyFont="1" applyFill="1" applyBorder="1" applyAlignment="1">
      <alignment horizontal="center"/>
    </xf>
    <xf numFmtId="3" fontId="17" fillId="4" borderId="8" xfId="2" applyNumberFormat="1" applyFont="1" applyFill="1" applyBorder="1" applyAlignment="1">
      <alignment horizontal="center"/>
    </xf>
    <xf numFmtId="3" fontId="7" fillId="4" borderId="8" xfId="2" applyNumberFormat="1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 wrapText="1"/>
    </xf>
    <xf numFmtId="0" fontId="17" fillId="4" borderId="11" xfId="2" applyFont="1" applyFill="1" applyBorder="1" applyAlignment="1">
      <alignment horizontal="center"/>
    </xf>
    <xf numFmtId="0" fontId="16" fillId="4" borderId="5" xfId="2" applyFont="1" applyFill="1" applyBorder="1" applyAlignment="1">
      <alignment horizontal="center" vertical="center" wrapText="1"/>
    </xf>
    <xf numFmtId="0" fontId="17" fillId="4" borderId="5" xfId="2" applyFont="1" applyFill="1" applyBorder="1" applyAlignment="1">
      <alignment horizontal="center"/>
    </xf>
    <xf numFmtId="2" fontId="7" fillId="4" borderId="13" xfId="2" applyNumberFormat="1" applyFont="1" applyFill="1" applyBorder="1" applyAlignment="1">
      <alignment horizontal="center" vertical="center"/>
    </xf>
    <xf numFmtId="3" fontId="16" fillId="4" borderId="13" xfId="2" applyNumberFormat="1" applyFont="1" applyFill="1" applyBorder="1" applyAlignment="1">
      <alignment horizontal="center"/>
    </xf>
    <xf numFmtId="3" fontId="17" fillId="4" borderId="13" xfId="2" applyNumberFormat="1" applyFont="1" applyFill="1" applyBorder="1" applyAlignment="1">
      <alignment horizontal="center"/>
    </xf>
    <xf numFmtId="3" fontId="17" fillId="5" borderId="8" xfId="2" applyNumberFormat="1" applyFont="1" applyFill="1" applyBorder="1" applyAlignment="1">
      <alignment horizontal="center"/>
    </xf>
    <xf numFmtId="3" fontId="17" fillId="5" borderId="1" xfId="2" applyNumberFormat="1" applyFont="1" applyFill="1" applyBorder="1" applyAlignment="1">
      <alignment horizontal="center" vertical="top" wrapText="1"/>
    </xf>
    <xf numFmtId="3" fontId="17" fillId="5" borderId="5" xfId="2" applyNumberFormat="1" applyFont="1" applyFill="1" applyBorder="1" applyAlignment="1">
      <alignment horizontal="center" vertical="top" wrapText="1"/>
    </xf>
    <xf numFmtId="3" fontId="17" fillId="5" borderId="1" xfId="2" applyNumberFormat="1" applyFont="1" applyFill="1" applyBorder="1" applyAlignment="1">
      <alignment horizontal="center"/>
    </xf>
    <xf numFmtId="3" fontId="17" fillId="5" borderId="5" xfId="2" applyNumberFormat="1" applyFont="1" applyFill="1" applyBorder="1" applyAlignment="1">
      <alignment horizontal="center"/>
    </xf>
    <xf numFmtId="0" fontId="17" fillId="5" borderId="8" xfId="2" applyFont="1" applyFill="1" applyBorder="1" applyAlignment="1">
      <alignment horizontal="center"/>
    </xf>
    <xf numFmtId="3" fontId="7" fillId="5" borderId="8" xfId="2" applyNumberFormat="1" applyFont="1" applyFill="1" applyBorder="1" applyAlignment="1">
      <alignment horizontal="center" vertical="center"/>
    </xf>
    <xf numFmtId="0" fontId="17" fillId="5" borderId="13" xfId="2" applyFont="1" applyFill="1" applyBorder="1" applyAlignment="1">
      <alignment horizontal="center"/>
    </xf>
    <xf numFmtId="0" fontId="7" fillId="5" borderId="17" xfId="2" applyFont="1" applyFill="1" applyBorder="1"/>
    <xf numFmtId="49" fontId="4" fillId="0" borderId="19" xfId="2" applyNumberFormat="1" applyFont="1" applyBorder="1" applyAlignment="1">
      <alignment horizontal="center"/>
    </xf>
    <xf numFmtId="49" fontId="4" fillId="0" borderId="16" xfId="2" applyNumberFormat="1" applyFont="1" applyBorder="1" applyAlignment="1">
      <alignment horizontal="center"/>
    </xf>
    <xf numFmtId="49" fontId="4" fillId="0" borderId="20" xfId="2" applyNumberFormat="1" applyFont="1" applyBorder="1" applyAlignment="1">
      <alignment horizontal="center"/>
    </xf>
    <xf numFmtId="3" fontId="4" fillId="0" borderId="21" xfId="2" applyNumberFormat="1" applyFont="1" applyBorder="1" applyAlignment="1">
      <alignment horizontal="center"/>
    </xf>
    <xf numFmtId="3" fontId="4" fillId="0" borderId="17" xfId="2" applyNumberFormat="1" applyFont="1" applyBorder="1" applyAlignment="1">
      <alignment horizontal="center"/>
    </xf>
    <xf numFmtId="3" fontId="4" fillId="0" borderId="22" xfId="2" applyNumberFormat="1" applyFont="1" applyBorder="1" applyAlignment="1">
      <alignment horizontal="center"/>
    </xf>
    <xf numFmtId="49" fontId="16" fillId="0" borderId="19" xfId="2" applyNumberFormat="1" applyFont="1" applyBorder="1" applyAlignment="1">
      <alignment horizontal="center"/>
    </xf>
    <xf numFmtId="49" fontId="16" fillId="0" borderId="16" xfId="2" applyNumberFormat="1" applyFont="1" applyBorder="1" applyAlignment="1">
      <alignment horizontal="center"/>
    </xf>
    <xf numFmtId="49" fontId="16" fillId="0" borderId="20" xfId="2" applyNumberFormat="1" applyFont="1" applyBorder="1" applyAlignment="1">
      <alignment horizontal="center"/>
    </xf>
    <xf numFmtId="3" fontId="17" fillId="0" borderId="21" xfId="2" applyNumberFormat="1" applyFont="1" applyBorder="1" applyAlignment="1">
      <alignment horizontal="center"/>
    </xf>
    <xf numFmtId="3" fontId="17" fillId="0" borderId="17" xfId="2" applyNumberFormat="1" applyFont="1" applyBorder="1" applyAlignment="1">
      <alignment horizontal="center"/>
    </xf>
    <xf numFmtId="3" fontId="17" fillId="0" borderId="22" xfId="2" applyNumberFormat="1" applyFont="1" applyBorder="1" applyAlignment="1">
      <alignment horizontal="center"/>
    </xf>
    <xf numFmtId="3" fontId="16" fillId="0" borderId="21" xfId="2" applyNumberFormat="1" applyFont="1" applyBorder="1" applyAlignment="1">
      <alignment horizontal="center"/>
    </xf>
    <xf numFmtId="3" fontId="16" fillId="0" borderId="17" xfId="2" applyNumberFormat="1" applyFont="1" applyBorder="1" applyAlignment="1">
      <alignment horizontal="center"/>
    </xf>
    <xf numFmtId="3" fontId="16" fillId="0" borderId="22" xfId="2" applyNumberFormat="1" applyFont="1" applyBorder="1" applyAlignment="1">
      <alignment horizontal="center"/>
    </xf>
    <xf numFmtId="49" fontId="7" fillId="6" borderId="11" xfId="2" applyNumberFormat="1" applyFont="1" applyFill="1" applyBorder="1" applyAlignment="1">
      <alignment horizontal="center"/>
    </xf>
    <xf numFmtId="3" fontId="17" fillId="0" borderId="19" xfId="2" applyNumberFormat="1" applyFont="1" applyBorder="1" applyAlignment="1">
      <alignment horizontal="center"/>
    </xf>
    <xf numFmtId="3" fontId="17" fillId="0" borderId="16" xfId="2" applyNumberFormat="1" applyFont="1" applyBorder="1" applyAlignment="1">
      <alignment horizontal="center"/>
    </xf>
    <xf numFmtId="3" fontId="17" fillId="0" borderId="20" xfId="2" applyNumberFormat="1" applyFont="1" applyBorder="1" applyAlignment="1">
      <alignment horizontal="center"/>
    </xf>
    <xf numFmtId="43" fontId="4" fillId="0" borderId="0" xfId="1" applyFont="1"/>
    <xf numFmtId="43" fontId="9" fillId="0" borderId="0" xfId="2" applyNumberFormat="1" applyFont="1"/>
  </cellXfs>
  <cellStyles count="8">
    <cellStyle name="Comma 2" xfId="4"/>
    <cellStyle name="Normal 2" xfId="5"/>
    <cellStyle name="Normal 3" xfId="6"/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2"/>
    <cellStyle name="ปกติ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V383"/>
  <sheetViews>
    <sheetView view="pageBreakPreview" topLeftCell="A378" zoomScaleNormal="100" zoomScaleSheetLayoutView="100" workbookViewId="0">
      <selection activeCell="B400" sqref="B400"/>
    </sheetView>
  </sheetViews>
  <sheetFormatPr defaultRowHeight="21.6" customHeight="1"/>
  <cols>
    <col min="1" max="1" width="29.375" style="2" customWidth="1"/>
    <col min="2" max="2" width="10.25" style="2" customWidth="1"/>
    <col min="3" max="3" width="9.125" style="2" customWidth="1"/>
    <col min="4" max="4" width="12.875" style="2" customWidth="1"/>
    <col min="5" max="5" width="8.75" style="2" customWidth="1"/>
    <col min="6" max="6" width="9" style="2" customWidth="1"/>
    <col min="7" max="7" width="8.625" style="2" customWidth="1"/>
    <col min="8" max="16" width="7.875" style="2" customWidth="1"/>
    <col min="17" max="17" width="10.5" style="2" customWidth="1"/>
    <col min="18" max="18" width="12.75" style="2" bestFit="1" customWidth="1"/>
    <col min="19" max="19" width="10.875" style="2" bestFit="1" customWidth="1"/>
    <col min="20" max="256" width="9" style="2"/>
    <col min="257" max="257" width="29.375" style="2" customWidth="1"/>
    <col min="258" max="258" width="10.25" style="2" customWidth="1"/>
    <col min="259" max="259" width="9.125" style="2" customWidth="1"/>
    <col min="260" max="260" width="12.875" style="2" customWidth="1"/>
    <col min="261" max="261" width="8.75" style="2" customWidth="1"/>
    <col min="262" max="262" width="9" style="2" customWidth="1"/>
    <col min="263" max="263" width="8.625" style="2" customWidth="1"/>
    <col min="264" max="272" width="7.875" style="2" customWidth="1"/>
    <col min="273" max="273" width="10.5" style="2" customWidth="1"/>
    <col min="274" max="274" width="12.75" style="2" bestFit="1" customWidth="1"/>
    <col min="275" max="275" width="10.875" style="2" bestFit="1" customWidth="1"/>
    <col min="276" max="512" width="9" style="2"/>
    <col min="513" max="513" width="29.375" style="2" customWidth="1"/>
    <col min="514" max="514" width="10.25" style="2" customWidth="1"/>
    <col min="515" max="515" width="9.125" style="2" customWidth="1"/>
    <col min="516" max="516" width="12.875" style="2" customWidth="1"/>
    <col min="517" max="517" width="8.75" style="2" customWidth="1"/>
    <col min="518" max="518" width="9" style="2" customWidth="1"/>
    <col min="519" max="519" width="8.625" style="2" customWidth="1"/>
    <col min="520" max="528" width="7.875" style="2" customWidth="1"/>
    <col min="529" max="529" width="10.5" style="2" customWidth="1"/>
    <col min="530" max="530" width="12.75" style="2" bestFit="1" customWidth="1"/>
    <col min="531" max="531" width="10.875" style="2" bestFit="1" customWidth="1"/>
    <col min="532" max="768" width="9" style="2"/>
    <col min="769" max="769" width="29.375" style="2" customWidth="1"/>
    <col min="770" max="770" width="10.25" style="2" customWidth="1"/>
    <col min="771" max="771" width="9.125" style="2" customWidth="1"/>
    <col min="772" max="772" width="12.875" style="2" customWidth="1"/>
    <col min="773" max="773" width="8.75" style="2" customWidth="1"/>
    <col min="774" max="774" width="9" style="2" customWidth="1"/>
    <col min="775" max="775" width="8.625" style="2" customWidth="1"/>
    <col min="776" max="784" width="7.875" style="2" customWidth="1"/>
    <col min="785" max="785" width="10.5" style="2" customWidth="1"/>
    <col min="786" max="786" width="12.75" style="2" bestFit="1" customWidth="1"/>
    <col min="787" max="787" width="10.875" style="2" bestFit="1" customWidth="1"/>
    <col min="788" max="1024" width="9" style="2"/>
    <col min="1025" max="1025" width="29.375" style="2" customWidth="1"/>
    <col min="1026" max="1026" width="10.25" style="2" customWidth="1"/>
    <col min="1027" max="1027" width="9.125" style="2" customWidth="1"/>
    <col min="1028" max="1028" width="12.875" style="2" customWidth="1"/>
    <col min="1029" max="1029" width="8.75" style="2" customWidth="1"/>
    <col min="1030" max="1030" width="9" style="2" customWidth="1"/>
    <col min="1031" max="1031" width="8.625" style="2" customWidth="1"/>
    <col min="1032" max="1040" width="7.875" style="2" customWidth="1"/>
    <col min="1041" max="1041" width="10.5" style="2" customWidth="1"/>
    <col min="1042" max="1042" width="12.75" style="2" bestFit="1" customWidth="1"/>
    <col min="1043" max="1043" width="10.875" style="2" bestFit="1" customWidth="1"/>
    <col min="1044" max="1280" width="9" style="2"/>
    <col min="1281" max="1281" width="29.375" style="2" customWidth="1"/>
    <col min="1282" max="1282" width="10.25" style="2" customWidth="1"/>
    <col min="1283" max="1283" width="9.125" style="2" customWidth="1"/>
    <col min="1284" max="1284" width="12.875" style="2" customWidth="1"/>
    <col min="1285" max="1285" width="8.75" style="2" customWidth="1"/>
    <col min="1286" max="1286" width="9" style="2" customWidth="1"/>
    <col min="1287" max="1287" width="8.625" style="2" customWidth="1"/>
    <col min="1288" max="1296" width="7.875" style="2" customWidth="1"/>
    <col min="1297" max="1297" width="10.5" style="2" customWidth="1"/>
    <col min="1298" max="1298" width="12.75" style="2" bestFit="1" customWidth="1"/>
    <col min="1299" max="1299" width="10.875" style="2" bestFit="1" customWidth="1"/>
    <col min="1300" max="1536" width="9" style="2"/>
    <col min="1537" max="1537" width="29.375" style="2" customWidth="1"/>
    <col min="1538" max="1538" width="10.25" style="2" customWidth="1"/>
    <col min="1539" max="1539" width="9.125" style="2" customWidth="1"/>
    <col min="1540" max="1540" width="12.875" style="2" customWidth="1"/>
    <col min="1541" max="1541" width="8.75" style="2" customWidth="1"/>
    <col min="1542" max="1542" width="9" style="2" customWidth="1"/>
    <col min="1543" max="1543" width="8.625" style="2" customWidth="1"/>
    <col min="1544" max="1552" width="7.875" style="2" customWidth="1"/>
    <col min="1553" max="1553" width="10.5" style="2" customWidth="1"/>
    <col min="1554" max="1554" width="12.75" style="2" bestFit="1" customWidth="1"/>
    <col min="1555" max="1555" width="10.875" style="2" bestFit="1" customWidth="1"/>
    <col min="1556" max="1792" width="9" style="2"/>
    <col min="1793" max="1793" width="29.375" style="2" customWidth="1"/>
    <col min="1794" max="1794" width="10.25" style="2" customWidth="1"/>
    <col min="1795" max="1795" width="9.125" style="2" customWidth="1"/>
    <col min="1796" max="1796" width="12.875" style="2" customWidth="1"/>
    <col min="1797" max="1797" width="8.75" style="2" customWidth="1"/>
    <col min="1798" max="1798" width="9" style="2" customWidth="1"/>
    <col min="1799" max="1799" width="8.625" style="2" customWidth="1"/>
    <col min="1800" max="1808" width="7.875" style="2" customWidth="1"/>
    <col min="1809" max="1809" width="10.5" style="2" customWidth="1"/>
    <col min="1810" max="1810" width="12.75" style="2" bestFit="1" customWidth="1"/>
    <col min="1811" max="1811" width="10.875" style="2" bestFit="1" customWidth="1"/>
    <col min="1812" max="2048" width="9" style="2"/>
    <col min="2049" max="2049" width="29.375" style="2" customWidth="1"/>
    <col min="2050" max="2050" width="10.25" style="2" customWidth="1"/>
    <col min="2051" max="2051" width="9.125" style="2" customWidth="1"/>
    <col min="2052" max="2052" width="12.875" style="2" customWidth="1"/>
    <col min="2053" max="2053" width="8.75" style="2" customWidth="1"/>
    <col min="2054" max="2054" width="9" style="2" customWidth="1"/>
    <col min="2055" max="2055" width="8.625" style="2" customWidth="1"/>
    <col min="2056" max="2064" width="7.875" style="2" customWidth="1"/>
    <col min="2065" max="2065" width="10.5" style="2" customWidth="1"/>
    <col min="2066" max="2066" width="12.75" style="2" bestFit="1" customWidth="1"/>
    <col min="2067" max="2067" width="10.875" style="2" bestFit="1" customWidth="1"/>
    <col min="2068" max="2304" width="9" style="2"/>
    <col min="2305" max="2305" width="29.375" style="2" customWidth="1"/>
    <col min="2306" max="2306" width="10.25" style="2" customWidth="1"/>
    <col min="2307" max="2307" width="9.125" style="2" customWidth="1"/>
    <col min="2308" max="2308" width="12.875" style="2" customWidth="1"/>
    <col min="2309" max="2309" width="8.75" style="2" customWidth="1"/>
    <col min="2310" max="2310" width="9" style="2" customWidth="1"/>
    <col min="2311" max="2311" width="8.625" style="2" customWidth="1"/>
    <col min="2312" max="2320" width="7.875" style="2" customWidth="1"/>
    <col min="2321" max="2321" width="10.5" style="2" customWidth="1"/>
    <col min="2322" max="2322" width="12.75" style="2" bestFit="1" customWidth="1"/>
    <col min="2323" max="2323" width="10.875" style="2" bestFit="1" customWidth="1"/>
    <col min="2324" max="2560" width="9" style="2"/>
    <col min="2561" max="2561" width="29.375" style="2" customWidth="1"/>
    <col min="2562" max="2562" width="10.25" style="2" customWidth="1"/>
    <col min="2563" max="2563" width="9.125" style="2" customWidth="1"/>
    <col min="2564" max="2564" width="12.875" style="2" customWidth="1"/>
    <col min="2565" max="2565" width="8.75" style="2" customWidth="1"/>
    <col min="2566" max="2566" width="9" style="2" customWidth="1"/>
    <col min="2567" max="2567" width="8.625" style="2" customWidth="1"/>
    <col min="2568" max="2576" width="7.875" style="2" customWidth="1"/>
    <col min="2577" max="2577" width="10.5" style="2" customWidth="1"/>
    <col min="2578" max="2578" width="12.75" style="2" bestFit="1" customWidth="1"/>
    <col min="2579" max="2579" width="10.875" style="2" bestFit="1" customWidth="1"/>
    <col min="2580" max="2816" width="9" style="2"/>
    <col min="2817" max="2817" width="29.375" style="2" customWidth="1"/>
    <col min="2818" max="2818" width="10.25" style="2" customWidth="1"/>
    <col min="2819" max="2819" width="9.125" style="2" customWidth="1"/>
    <col min="2820" max="2820" width="12.875" style="2" customWidth="1"/>
    <col min="2821" max="2821" width="8.75" style="2" customWidth="1"/>
    <col min="2822" max="2822" width="9" style="2" customWidth="1"/>
    <col min="2823" max="2823" width="8.625" style="2" customWidth="1"/>
    <col min="2824" max="2832" width="7.875" style="2" customWidth="1"/>
    <col min="2833" max="2833" width="10.5" style="2" customWidth="1"/>
    <col min="2834" max="2834" width="12.75" style="2" bestFit="1" customWidth="1"/>
    <col min="2835" max="2835" width="10.875" style="2" bestFit="1" customWidth="1"/>
    <col min="2836" max="3072" width="9" style="2"/>
    <col min="3073" max="3073" width="29.375" style="2" customWidth="1"/>
    <col min="3074" max="3074" width="10.25" style="2" customWidth="1"/>
    <col min="3075" max="3075" width="9.125" style="2" customWidth="1"/>
    <col min="3076" max="3076" width="12.875" style="2" customWidth="1"/>
    <col min="3077" max="3077" width="8.75" style="2" customWidth="1"/>
    <col min="3078" max="3078" width="9" style="2" customWidth="1"/>
    <col min="3079" max="3079" width="8.625" style="2" customWidth="1"/>
    <col min="3080" max="3088" width="7.875" style="2" customWidth="1"/>
    <col min="3089" max="3089" width="10.5" style="2" customWidth="1"/>
    <col min="3090" max="3090" width="12.75" style="2" bestFit="1" customWidth="1"/>
    <col min="3091" max="3091" width="10.875" style="2" bestFit="1" customWidth="1"/>
    <col min="3092" max="3328" width="9" style="2"/>
    <col min="3329" max="3329" width="29.375" style="2" customWidth="1"/>
    <col min="3330" max="3330" width="10.25" style="2" customWidth="1"/>
    <col min="3331" max="3331" width="9.125" style="2" customWidth="1"/>
    <col min="3332" max="3332" width="12.875" style="2" customWidth="1"/>
    <col min="3333" max="3333" width="8.75" style="2" customWidth="1"/>
    <col min="3334" max="3334" width="9" style="2" customWidth="1"/>
    <col min="3335" max="3335" width="8.625" style="2" customWidth="1"/>
    <col min="3336" max="3344" width="7.875" style="2" customWidth="1"/>
    <col min="3345" max="3345" width="10.5" style="2" customWidth="1"/>
    <col min="3346" max="3346" width="12.75" style="2" bestFit="1" customWidth="1"/>
    <col min="3347" max="3347" width="10.875" style="2" bestFit="1" customWidth="1"/>
    <col min="3348" max="3584" width="9" style="2"/>
    <col min="3585" max="3585" width="29.375" style="2" customWidth="1"/>
    <col min="3586" max="3586" width="10.25" style="2" customWidth="1"/>
    <col min="3587" max="3587" width="9.125" style="2" customWidth="1"/>
    <col min="3588" max="3588" width="12.875" style="2" customWidth="1"/>
    <col min="3589" max="3589" width="8.75" style="2" customWidth="1"/>
    <col min="3590" max="3590" width="9" style="2" customWidth="1"/>
    <col min="3591" max="3591" width="8.625" style="2" customWidth="1"/>
    <col min="3592" max="3600" width="7.875" style="2" customWidth="1"/>
    <col min="3601" max="3601" width="10.5" style="2" customWidth="1"/>
    <col min="3602" max="3602" width="12.75" style="2" bestFit="1" customWidth="1"/>
    <col min="3603" max="3603" width="10.875" style="2" bestFit="1" customWidth="1"/>
    <col min="3604" max="3840" width="9" style="2"/>
    <col min="3841" max="3841" width="29.375" style="2" customWidth="1"/>
    <col min="3842" max="3842" width="10.25" style="2" customWidth="1"/>
    <col min="3843" max="3843" width="9.125" style="2" customWidth="1"/>
    <col min="3844" max="3844" width="12.875" style="2" customWidth="1"/>
    <col min="3845" max="3845" width="8.75" style="2" customWidth="1"/>
    <col min="3846" max="3846" width="9" style="2" customWidth="1"/>
    <col min="3847" max="3847" width="8.625" style="2" customWidth="1"/>
    <col min="3848" max="3856" width="7.875" style="2" customWidth="1"/>
    <col min="3857" max="3857" width="10.5" style="2" customWidth="1"/>
    <col min="3858" max="3858" width="12.75" style="2" bestFit="1" customWidth="1"/>
    <col min="3859" max="3859" width="10.875" style="2" bestFit="1" customWidth="1"/>
    <col min="3860" max="4096" width="9" style="2"/>
    <col min="4097" max="4097" width="29.375" style="2" customWidth="1"/>
    <col min="4098" max="4098" width="10.25" style="2" customWidth="1"/>
    <col min="4099" max="4099" width="9.125" style="2" customWidth="1"/>
    <col min="4100" max="4100" width="12.875" style="2" customWidth="1"/>
    <col min="4101" max="4101" width="8.75" style="2" customWidth="1"/>
    <col min="4102" max="4102" width="9" style="2" customWidth="1"/>
    <col min="4103" max="4103" width="8.625" style="2" customWidth="1"/>
    <col min="4104" max="4112" width="7.875" style="2" customWidth="1"/>
    <col min="4113" max="4113" width="10.5" style="2" customWidth="1"/>
    <col min="4114" max="4114" width="12.75" style="2" bestFit="1" customWidth="1"/>
    <col min="4115" max="4115" width="10.875" style="2" bestFit="1" customWidth="1"/>
    <col min="4116" max="4352" width="9" style="2"/>
    <col min="4353" max="4353" width="29.375" style="2" customWidth="1"/>
    <col min="4354" max="4354" width="10.25" style="2" customWidth="1"/>
    <col min="4355" max="4355" width="9.125" style="2" customWidth="1"/>
    <col min="4356" max="4356" width="12.875" style="2" customWidth="1"/>
    <col min="4357" max="4357" width="8.75" style="2" customWidth="1"/>
    <col min="4358" max="4358" width="9" style="2" customWidth="1"/>
    <col min="4359" max="4359" width="8.625" style="2" customWidth="1"/>
    <col min="4360" max="4368" width="7.875" style="2" customWidth="1"/>
    <col min="4369" max="4369" width="10.5" style="2" customWidth="1"/>
    <col min="4370" max="4370" width="12.75" style="2" bestFit="1" customWidth="1"/>
    <col min="4371" max="4371" width="10.875" style="2" bestFit="1" customWidth="1"/>
    <col min="4372" max="4608" width="9" style="2"/>
    <col min="4609" max="4609" width="29.375" style="2" customWidth="1"/>
    <col min="4610" max="4610" width="10.25" style="2" customWidth="1"/>
    <col min="4611" max="4611" width="9.125" style="2" customWidth="1"/>
    <col min="4612" max="4612" width="12.875" style="2" customWidth="1"/>
    <col min="4613" max="4613" width="8.75" style="2" customWidth="1"/>
    <col min="4614" max="4614" width="9" style="2" customWidth="1"/>
    <col min="4615" max="4615" width="8.625" style="2" customWidth="1"/>
    <col min="4616" max="4624" width="7.875" style="2" customWidth="1"/>
    <col min="4625" max="4625" width="10.5" style="2" customWidth="1"/>
    <col min="4626" max="4626" width="12.75" style="2" bestFit="1" customWidth="1"/>
    <col min="4627" max="4627" width="10.875" style="2" bestFit="1" customWidth="1"/>
    <col min="4628" max="4864" width="9" style="2"/>
    <col min="4865" max="4865" width="29.375" style="2" customWidth="1"/>
    <col min="4866" max="4866" width="10.25" style="2" customWidth="1"/>
    <col min="4867" max="4867" width="9.125" style="2" customWidth="1"/>
    <col min="4868" max="4868" width="12.875" style="2" customWidth="1"/>
    <col min="4869" max="4869" width="8.75" style="2" customWidth="1"/>
    <col min="4870" max="4870" width="9" style="2" customWidth="1"/>
    <col min="4871" max="4871" width="8.625" style="2" customWidth="1"/>
    <col min="4872" max="4880" width="7.875" style="2" customWidth="1"/>
    <col min="4881" max="4881" width="10.5" style="2" customWidth="1"/>
    <col min="4882" max="4882" width="12.75" style="2" bestFit="1" customWidth="1"/>
    <col min="4883" max="4883" width="10.875" style="2" bestFit="1" customWidth="1"/>
    <col min="4884" max="5120" width="9" style="2"/>
    <col min="5121" max="5121" width="29.375" style="2" customWidth="1"/>
    <col min="5122" max="5122" width="10.25" style="2" customWidth="1"/>
    <col min="5123" max="5123" width="9.125" style="2" customWidth="1"/>
    <col min="5124" max="5124" width="12.875" style="2" customWidth="1"/>
    <col min="5125" max="5125" width="8.75" style="2" customWidth="1"/>
    <col min="5126" max="5126" width="9" style="2" customWidth="1"/>
    <col min="5127" max="5127" width="8.625" style="2" customWidth="1"/>
    <col min="5128" max="5136" width="7.875" style="2" customWidth="1"/>
    <col min="5137" max="5137" width="10.5" style="2" customWidth="1"/>
    <col min="5138" max="5138" width="12.75" style="2" bestFit="1" customWidth="1"/>
    <col min="5139" max="5139" width="10.875" style="2" bestFit="1" customWidth="1"/>
    <col min="5140" max="5376" width="9" style="2"/>
    <col min="5377" max="5377" width="29.375" style="2" customWidth="1"/>
    <col min="5378" max="5378" width="10.25" style="2" customWidth="1"/>
    <col min="5379" max="5379" width="9.125" style="2" customWidth="1"/>
    <col min="5380" max="5380" width="12.875" style="2" customWidth="1"/>
    <col min="5381" max="5381" width="8.75" style="2" customWidth="1"/>
    <col min="5382" max="5382" width="9" style="2" customWidth="1"/>
    <col min="5383" max="5383" width="8.625" style="2" customWidth="1"/>
    <col min="5384" max="5392" width="7.875" style="2" customWidth="1"/>
    <col min="5393" max="5393" width="10.5" style="2" customWidth="1"/>
    <col min="5394" max="5394" width="12.75" style="2" bestFit="1" customWidth="1"/>
    <col min="5395" max="5395" width="10.875" style="2" bestFit="1" customWidth="1"/>
    <col min="5396" max="5632" width="9" style="2"/>
    <col min="5633" max="5633" width="29.375" style="2" customWidth="1"/>
    <col min="5634" max="5634" width="10.25" style="2" customWidth="1"/>
    <col min="5635" max="5635" width="9.125" style="2" customWidth="1"/>
    <col min="5636" max="5636" width="12.875" style="2" customWidth="1"/>
    <col min="5637" max="5637" width="8.75" style="2" customWidth="1"/>
    <col min="5638" max="5638" width="9" style="2" customWidth="1"/>
    <col min="5639" max="5639" width="8.625" style="2" customWidth="1"/>
    <col min="5640" max="5648" width="7.875" style="2" customWidth="1"/>
    <col min="5649" max="5649" width="10.5" style="2" customWidth="1"/>
    <col min="5650" max="5650" width="12.75" style="2" bestFit="1" customWidth="1"/>
    <col min="5651" max="5651" width="10.875" style="2" bestFit="1" customWidth="1"/>
    <col min="5652" max="5888" width="9" style="2"/>
    <col min="5889" max="5889" width="29.375" style="2" customWidth="1"/>
    <col min="5890" max="5890" width="10.25" style="2" customWidth="1"/>
    <col min="5891" max="5891" width="9.125" style="2" customWidth="1"/>
    <col min="5892" max="5892" width="12.875" style="2" customWidth="1"/>
    <col min="5893" max="5893" width="8.75" style="2" customWidth="1"/>
    <col min="5894" max="5894" width="9" style="2" customWidth="1"/>
    <col min="5895" max="5895" width="8.625" style="2" customWidth="1"/>
    <col min="5896" max="5904" width="7.875" style="2" customWidth="1"/>
    <col min="5905" max="5905" width="10.5" style="2" customWidth="1"/>
    <col min="5906" max="5906" width="12.75" style="2" bestFit="1" customWidth="1"/>
    <col min="5907" max="5907" width="10.875" style="2" bestFit="1" customWidth="1"/>
    <col min="5908" max="6144" width="9" style="2"/>
    <col min="6145" max="6145" width="29.375" style="2" customWidth="1"/>
    <col min="6146" max="6146" width="10.25" style="2" customWidth="1"/>
    <col min="6147" max="6147" width="9.125" style="2" customWidth="1"/>
    <col min="6148" max="6148" width="12.875" style="2" customWidth="1"/>
    <col min="6149" max="6149" width="8.75" style="2" customWidth="1"/>
    <col min="6150" max="6150" width="9" style="2" customWidth="1"/>
    <col min="6151" max="6151" width="8.625" style="2" customWidth="1"/>
    <col min="6152" max="6160" width="7.875" style="2" customWidth="1"/>
    <col min="6161" max="6161" width="10.5" style="2" customWidth="1"/>
    <col min="6162" max="6162" width="12.75" style="2" bestFit="1" customWidth="1"/>
    <col min="6163" max="6163" width="10.875" style="2" bestFit="1" customWidth="1"/>
    <col min="6164" max="6400" width="9" style="2"/>
    <col min="6401" max="6401" width="29.375" style="2" customWidth="1"/>
    <col min="6402" max="6402" width="10.25" style="2" customWidth="1"/>
    <col min="6403" max="6403" width="9.125" style="2" customWidth="1"/>
    <col min="6404" max="6404" width="12.875" style="2" customWidth="1"/>
    <col min="6405" max="6405" width="8.75" style="2" customWidth="1"/>
    <col min="6406" max="6406" width="9" style="2" customWidth="1"/>
    <col min="6407" max="6407" width="8.625" style="2" customWidth="1"/>
    <col min="6408" max="6416" width="7.875" style="2" customWidth="1"/>
    <col min="6417" max="6417" width="10.5" style="2" customWidth="1"/>
    <col min="6418" max="6418" width="12.75" style="2" bestFit="1" customWidth="1"/>
    <col min="6419" max="6419" width="10.875" style="2" bestFit="1" customWidth="1"/>
    <col min="6420" max="6656" width="9" style="2"/>
    <col min="6657" max="6657" width="29.375" style="2" customWidth="1"/>
    <col min="6658" max="6658" width="10.25" style="2" customWidth="1"/>
    <col min="6659" max="6659" width="9.125" style="2" customWidth="1"/>
    <col min="6660" max="6660" width="12.875" style="2" customWidth="1"/>
    <col min="6661" max="6661" width="8.75" style="2" customWidth="1"/>
    <col min="6662" max="6662" width="9" style="2" customWidth="1"/>
    <col min="6663" max="6663" width="8.625" style="2" customWidth="1"/>
    <col min="6664" max="6672" width="7.875" style="2" customWidth="1"/>
    <col min="6673" max="6673" width="10.5" style="2" customWidth="1"/>
    <col min="6674" max="6674" width="12.75" style="2" bestFit="1" customWidth="1"/>
    <col min="6675" max="6675" width="10.875" style="2" bestFit="1" customWidth="1"/>
    <col min="6676" max="6912" width="9" style="2"/>
    <col min="6913" max="6913" width="29.375" style="2" customWidth="1"/>
    <col min="6914" max="6914" width="10.25" style="2" customWidth="1"/>
    <col min="6915" max="6915" width="9.125" style="2" customWidth="1"/>
    <col min="6916" max="6916" width="12.875" style="2" customWidth="1"/>
    <col min="6917" max="6917" width="8.75" style="2" customWidth="1"/>
    <col min="6918" max="6918" width="9" style="2" customWidth="1"/>
    <col min="6919" max="6919" width="8.625" style="2" customWidth="1"/>
    <col min="6920" max="6928" width="7.875" style="2" customWidth="1"/>
    <col min="6929" max="6929" width="10.5" style="2" customWidth="1"/>
    <col min="6930" max="6930" width="12.75" style="2" bestFit="1" customWidth="1"/>
    <col min="6931" max="6931" width="10.875" style="2" bestFit="1" customWidth="1"/>
    <col min="6932" max="7168" width="9" style="2"/>
    <col min="7169" max="7169" width="29.375" style="2" customWidth="1"/>
    <col min="7170" max="7170" width="10.25" style="2" customWidth="1"/>
    <col min="7171" max="7171" width="9.125" style="2" customWidth="1"/>
    <col min="7172" max="7172" width="12.875" style="2" customWidth="1"/>
    <col min="7173" max="7173" width="8.75" style="2" customWidth="1"/>
    <col min="7174" max="7174" width="9" style="2" customWidth="1"/>
    <col min="7175" max="7175" width="8.625" style="2" customWidth="1"/>
    <col min="7176" max="7184" width="7.875" style="2" customWidth="1"/>
    <col min="7185" max="7185" width="10.5" style="2" customWidth="1"/>
    <col min="7186" max="7186" width="12.75" style="2" bestFit="1" customWidth="1"/>
    <col min="7187" max="7187" width="10.875" style="2" bestFit="1" customWidth="1"/>
    <col min="7188" max="7424" width="9" style="2"/>
    <col min="7425" max="7425" width="29.375" style="2" customWidth="1"/>
    <col min="7426" max="7426" width="10.25" style="2" customWidth="1"/>
    <col min="7427" max="7427" width="9.125" style="2" customWidth="1"/>
    <col min="7428" max="7428" width="12.875" style="2" customWidth="1"/>
    <col min="7429" max="7429" width="8.75" style="2" customWidth="1"/>
    <col min="7430" max="7430" width="9" style="2" customWidth="1"/>
    <col min="7431" max="7431" width="8.625" style="2" customWidth="1"/>
    <col min="7432" max="7440" width="7.875" style="2" customWidth="1"/>
    <col min="7441" max="7441" width="10.5" style="2" customWidth="1"/>
    <col min="7442" max="7442" width="12.75" style="2" bestFit="1" customWidth="1"/>
    <col min="7443" max="7443" width="10.875" style="2" bestFit="1" customWidth="1"/>
    <col min="7444" max="7680" width="9" style="2"/>
    <col min="7681" max="7681" width="29.375" style="2" customWidth="1"/>
    <col min="7682" max="7682" width="10.25" style="2" customWidth="1"/>
    <col min="7683" max="7683" width="9.125" style="2" customWidth="1"/>
    <col min="7684" max="7684" width="12.875" style="2" customWidth="1"/>
    <col min="7685" max="7685" width="8.75" style="2" customWidth="1"/>
    <col min="7686" max="7686" width="9" style="2" customWidth="1"/>
    <col min="7687" max="7687" width="8.625" style="2" customWidth="1"/>
    <col min="7688" max="7696" width="7.875" style="2" customWidth="1"/>
    <col min="7697" max="7697" width="10.5" style="2" customWidth="1"/>
    <col min="7698" max="7698" width="12.75" style="2" bestFit="1" customWidth="1"/>
    <col min="7699" max="7699" width="10.875" style="2" bestFit="1" customWidth="1"/>
    <col min="7700" max="7936" width="9" style="2"/>
    <col min="7937" max="7937" width="29.375" style="2" customWidth="1"/>
    <col min="7938" max="7938" width="10.25" style="2" customWidth="1"/>
    <col min="7939" max="7939" width="9.125" style="2" customWidth="1"/>
    <col min="7940" max="7940" width="12.875" style="2" customWidth="1"/>
    <col min="7941" max="7941" width="8.75" style="2" customWidth="1"/>
    <col min="7942" max="7942" width="9" style="2" customWidth="1"/>
    <col min="7943" max="7943" width="8.625" style="2" customWidth="1"/>
    <col min="7944" max="7952" width="7.875" style="2" customWidth="1"/>
    <col min="7953" max="7953" width="10.5" style="2" customWidth="1"/>
    <col min="7954" max="7954" width="12.75" style="2" bestFit="1" customWidth="1"/>
    <col min="7955" max="7955" width="10.875" style="2" bestFit="1" customWidth="1"/>
    <col min="7956" max="8192" width="9" style="2"/>
    <col min="8193" max="8193" width="29.375" style="2" customWidth="1"/>
    <col min="8194" max="8194" width="10.25" style="2" customWidth="1"/>
    <col min="8195" max="8195" width="9.125" style="2" customWidth="1"/>
    <col min="8196" max="8196" width="12.875" style="2" customWidth="1"/>
    <col min="8197" max="8197" width="8.75" style="2" customWidth="1"/>
    <col min="8198" max="8198" width="9" style="2" customWidth="1"/>
    <col min="8199" max="8199" width="8.625" style="2" customWidth="1"/>
    <col min="8200" max="8208" width="7.875" style="2" customWidth="1"/>
    <col min="8209" max="8209" width="10.5" style="2" customWidth="1"/>
    <col min="8210" max="8210" width="12.75" style="2" bestFit="1" customWidth="1"/>
    <col min="8211" max="8211" width="10.875" style="2" bestFit="1" customWidth="1"/>
    <col min="8212" max="8448" width="9" style="2"/>
    <col min="8449" max="8449" width="29.375" style="2" customWidth="1"/>
    <col min="8450" max="8450" width="10.25" style="2" customWidth="1"/>
    <col min="8451" max="8451" width="9.125" style="2" customWidth="1"/>
    <col min="8452" max="8452" width="12.875" style="2" customWidth="1"/>
    <col min="8453" max="8453" width="8.75" style="2" customWidth="1"/>
    <col min="8454" max="8454" width="9" style="2" customWidth="1"/>
    <col min="8455" max="8455" width="8.625" style="2" customWidth="1"/>
    <col min="8456" max="8464" width="7.875" style="2" customWidth="1"/>
    <col min="8465" max="8465" width="10.5" style="2" customWidth="1"/>
    <col min="8466" max="8466" width="12.75" style="2" bestFit="1" customWidth="1"/>
    <col min="8467" max="8467" width="10.875" style="2" bestFit="1" customWidth="1"/>
    <col min="8468" max="8704" width="9" style="2"/>
    <col min="8705" max="8705" width="29.375" style="2" customWidth="1"/>
    <col min="8706" max="8706" width="10.25" style="2" customWidth="1"/>
    <col min="8707" max="8707" width="9.125" style="2" customWidth="1"/>
    <col min="8708" max="8708" width="12.875" style="2" customWidth="1"/>
    <col min="8709" max="8709" width="8.75" style="2" customWidth="1"/>
    <col min="8710" max="8710" width="9" style="2" customWidth="1"/>
    <col min="8711" max="8711" width="8.625" style="2" customWidth="1"/>
    <col min="8712" max="8720" width="7.875" style="2" customWidth="1"/>
    <col min="8721" max="8721" width="10.5" style="2" customWidth="1"/>
    <col min="8722" max="8722" width="12.75" style="2" bestFit="1" customWidth="1"/>
    <col min="8723" max="8723" width="10.875" style="2" bestFit="1" customWidth="1"/>
    <col min="8724" max="8960" width="9" style="2"/>
    <col min="8961" max="8961" width="29.375" style="2" customWidth="1"/>
    <col min="8962" max="8962" width="10.25" style="2" customWidth="1"/>
    <col min="8963" max="8963" width="9.125" style="2" customWidth="1"/>
    <col min="8964" max="8964" width="12.875" style="2" customWidth="1"/>
    <col min="8965" max="8965" width="8.75" style="2" customWidth="1"/>
    <col min="8966" max="8966" width="9" style="2" customWidth="1"/>
    <col min="8967" max="8967" width="8.625" style="2" customWidth="1"/>
    <col min="8968" max="8976" width="7.875" style="2" customWidth="1"/>
    <col min="8977" max="8977" width="10.5" style="2" customWidth="1"/>
    <col min="8978" max="8978" width="12.75" style="2" bestFit="1" customWidth="1"/>
    <col min="8979" max="8979" width="10.875" style="2" bestFit="1" customWidth="1"/>
    <col min="8980" max="9216" width="9" style="2"/>
    <col min="9217" max="9217" width="29.375" style="2" customWidth="1"/>
    <col min="9218" max="9218" width="10.25" style="2" customWidth="1"/>
    <col min="9219" max="9219" width="9.125" style="2" customWidth="1"/>
    <col min="9220" max="9220" width="12.875" style="2" customWidth="1"/>
    <col min="9221" max="9221" width="8.75" style="2" customWidth="1"/>
    <col min="9222" max="9222" width="9" style="2" customWidth="1"/>
    <col min="9223" max="9223" width="8.625" style="2" customWidth="1"/>
    <col min="9224" max="9232" width="7.875" style="2" customWidth="1"/>
    <col min="9233" max="9233" width="10.5" style="2" customWidth="1"/>
    <col min="9234" max="9234" width="12.75" style="2" bestFit="1" customWidth="1"/>
    <col min="9235" max="9235" width="10.875" style="2" bestFit="1" customWidth="1"/>
    <col min="9236" max="9472" width="9" style="2"/>
    <col min="9473" max="9473" width="29.375" style="2" customWidth="1"/>
    <col min="9474" max="9474" width="10.25" style="2" customWidth="1"/>
    <col min="9475" max="9475" width="9.125" style="2" customWidth="1"/>
    <col min="9476" max="9476" width="12.875" style="2" customWidth="1"/>
    <col min="9477" max="9477" width="8.75" style="2" customWidth="1"/>
    <col min="9478" max="9478" width="9" style="2" customWidth="1"/>
    <col min="9479" max="9479" width="8.625" style="2" customWidth="1"/>
    <col min="9480" max="9488" width="7.875" style="2" customWidth="1"/>
    <col min="9489" max="9489" width="10.5" style="2" customWidth="1"/>
    <col min="9490" max="9490" width="12.75" style="2" bestFit="1" customWidth="1"/>
    <col min="9491" max="9491" width="10.875" style="2" bestFit="1" customWidth="1"/>
    <col min="9492" max="9728" width="9" style="2"/>
    <col min="9729" max="9729" width="29.375" style="2" customWidth="1"/>
    <col min="9730" max="9730" width="10.25" style="2" customWidth="1"/>
    <col min="9731" max="9731" width="9.125" style="2" customWidth="1"/>
    <col min="9732" max="9732" width="12.875" style="2" customWidth="1"/>
    <col min="9733" max="9733" width="8.75" style="2" customWidth="1"/>
    <col min="9734" max="9734" width="9" style="2" customWidth="1"/>
    <col min="9735" max="9735" width="8.625" style="2" customWidth="1"/>
    <col min="9736" max="9744" width="7.875" style="2" customWidth="1"/>
    <col min="9745" max="9745" width="10.5" style="2" customWidth="1"/>
    <col min="9746" max="9746" width="12.75" style="2" bestFit="1" customWidth="1"/>
    <col min="9747" max="9747" width="10.875" style="2" bestFit="1" customWidth="1"/>
    <col min="9748" max="9984" width="9" style="2"/>
    <col min="9985" max="9985" width="29.375" style="2" customWidth="1"/>
    <col min="9986" max="9986" width="10.25" style="2" customWidth="1"/>
    <col min="9987" max="9987" width="9.125" style="2" customWidth="1"/>
    <col min="9988" max="9988" width="12.875" style="2" customWidth="1"/>
    <col min="9989" max="9989" width="8.75" style="2" customWidth="1"/>
    <col min="9990" max="9990" width="9" style="2" customWidth="1"/>
    <col min="9991" max="9991" width="8.625" style="2" customWidth="1"/>
    <col min="9992" max="10000" width="7.875" style="2" customWidth="1"/>
    <col min="10001" max="10001" width="10.5" style="2" customWidth="1"/>
    <col min="10002" max="10002" width="12.75" style="2" bestFit="1" customWidth="1"/>
    <col min="10003" max="10003" width="10.875" style="2" bestFit="1" customWidth="1"/>
    <col min="10004" max="10240" width="9" style="2"/>
    <col min="10241" max="10241" width="29.375" style="2" customWidth="1"/>
    <col min="10242" max="10242" width="10.25" style="2" customWidth="1"/>
    <col min="10243" max="10243" width="9.125" style="2" customWidth="1"/>
    <col min="10244" max="10244" width="12.875" style="2" customWidth="1"/>
    <col min="10245" max="10245" width="8.75" style="2" customWidth="1"/>
    <col min="10246" max="10246" width="9" style="2" customWidth="1"/>
    <col min="10247" max="10247" width="8.625" style="2" customWidth="1"/>
    <col min="10248" max="10256" width="7.875" style="2" customWidth="1"/>
    <col min="10257" max="10257" width="10.5" style="2" customWidth="1"/>
    <col min="10258" max="10258" width="12.75" style="2" bestFit="1" customWidth="1"/>
    <col min="10259" max="10259" width="10.875" style="2" bestFit="1" customWidth="1"/>
    <col min="10260" max="10496" width="9" style="2"/>
    <col min="10497" max="10497" width="29.375" style="2" customWidth="1"/>
    <col min="10498" max="10498" width="10.25" style="2" customWidth="1"/>
    <col min="10499" max="10499" width="9.125" style="2" customWidth="1"/>
    <col min="10500" max="10500" width="12.875" style="2" customWidth="1"/>
    <col min="10501" max="10501" width="8.75" style="2" customWidth="1"/>
    <col min="10502" max="10502" width="9" style="2" customWidth="1"/>
    <col min="10503" max="10503" width="8.625" style="2" customWidth="1"/>
    <col min="10504" max="10512" width="7.875" style="2" customWidth="1"/>
    <col min="10513" max="10513" width="10.5" style="2" customWidth="1"/>
    <col min="10514" max="10514" width="12.75" style="2" bestFit="1" customWidth="1"/>
    <col min="10515" max="10515" width="10.875" style="2" bestFit="1" customWidth="1"/>
    <col min="10516" max="10752" width="9" style="2"/>
    <col min="10753" max="10753" width="29.375" style="2" customWidth="1"/>
    <col min="10754" max="10754" width="10.25" style="2" customWidth="1"/>
    <col min="10755" max="10755" width="9.125" style="2" customWidth="1"/>
    <col min="10756" max="10756" width="12.875" style="2" customWidth="1"/>
    <col min="10757" max="10757" width="8.75" style="2" customWidth="1"/>
    <col min="10758" max="10758" width="9" style="2" customWidth="1"/>
    <col min="10759" max="10759" width="8.625" style="2" customWidth="1"/>
    <col min="10760" max="10768" width="7.875" style="2" customWidth="1"/>
    <col min="10769" max="10769" width="10.5" style="2" customWidth="1"/>
    <col min="10770" max="10770" width="12.75" style="2" bestFit="1" customWidth="1"/>
    <col min="10771" max="10771" width="10.875" style="2" bestFit="1" customWidth="1"/>
    <col min="10772" max="11008" width="9" style="2"/>
    <col min="11009" max="11009" width="29.375" style="2" customWidth="1"/>
    <col min="11010" max="11010" width="10.25" style="2" customWidth="1"/>
    <col min="11011" max="11011" width="9.125" style="2" customWidth="1"/>
    <col min="11012" max="11012" width="12.875" style="2" customWidth="1"/>
    <col min="11013" max="11013" width="8.75" style="2" customWidth="1"/>
    <col min="11014" max="11014" width="9" style="2" customWidth="1"/>
    <col min="11015" max="11015" width="8.625" style="2" customWidth="1"/>
    <col min="11016" max="11024" width="7.875" style="2" customWidth="1"/>
    <col min="11025" max="11025" width="10.5" style="2" customWidth="1"/>
    <col min="11026" max="11026" width="12.75" style="2" bestFit="1" customWidth="1"/>
    <col min="11027" max="11027" width="10.875" style="2" bestFit="1" customWidth="1"/>
    <col min="11028" max="11264" width="9" style="2"/>
    <col min="11265" max="11265" width="29.375" style="2" customWidth="1"/>
    <col min="11266" max="11266" width="10.25" style="2" customWidth="1"/>
    <col min="11267" max="11267" width="9.125" style="2" customWidth="1"/>
    <col min="11268" max="11268" width="12.875" style="2" customWidth="1"/>
    <col min="11269" max="11269" width="8.75" style="2" customWidth="1"/>
    <col min="11270" max="11270" width="9" style="2" customWidth="1"/>
    <col min="11271" max="11271" width="8.625" style="2" customWidth="1"/>
    <col min="11272" max="11280" width="7.875" style="2" customWidth="1"/>
    <col min="11281" max="11281" width="10.5" style="2" customWidth="1"/>
    <col min="11282" max="11282" width="12.75" style="2" bestFit="1" customWidth="1"/>
    <col min="11283" max="11283" width="10.875" style="2" bestFit="1" customWidth="1"/>
    <col min="11284" max="11520" width="9" style="2"/>
    <col min="11521" max="11521" width="29.375" style="2" customWidth="1"/>
    <col min="11522" max="11522" width="10.25" style="2" customWidth="1"/>
    <col min="11523" max="11523" width="9.125" style="2" customWidth="1"/>
    <col min="11524" max="11524" width="12.875" style="2" customWidth="1"/>
    <col min="11525" max="11525" width="8.75" style="2" customWidth="1"/>
    <col min="11526" max="11526" width="9" style="2" customWidth="1"/>
    <col min="11527" max="11527" width="8.625" style="2" customWidth="1"/>
    <col min="11528" max="11536" width="7.875" style="2" customWidth="1"/>
    <col min="11537" max="11537" width="10.5" style="2" customWidth="1"/>
    <col min="11538" max="11538" width="12.75" style="2" bestFit="1" customWidth="1"/>
    <col min="11539" max="11539" width="10.875" style="2" bestFit="1" customWidth="1"/>
    <col min="11540" max="11776" width="9" style="2"/>
    <col min="11777" max="11777" width="29.375" style="2" customWidth="1"/>
    <col min="11778" max="11778" width="10.25" style="2" customWidth="1"/>
    <col min="11779" max="11779" width="9.125" style="2" customWidth="1"/>
    <col min="11780" max="11780" width="12.875" style="2" customWidth="1"/>
    <col min="11781" max="11781" width="8.75" style="2" customWidth="1"/>
    <col min="11782" max="11782" width="9" style="2" customWidth="1"/>
    <col min="11783" max="11783" width="8.625" style="2" customWidth="1"/>
    <col min="11784" max="11792" width="7.875" style="2" customWidth="1"/>
    <col min="11793" max="11793" width="10.5" style="2" customWidth="1"/>
    <col min="11794" max="11794" width="12.75" style="2" bestFit="1" customWidth="1"/>
    <col min="11795" max="11795" width="10.875" style="2" bestFit="1" customWidth="1"/>
    <col min="11796" max="12032" width="9" style="2"/>
    <col min="12033" max="12033" width="29.375" style="2" customWidth="1"/>
    <col min="12034" max="12034" width="10.25" style="2" customWidth="1"/>
    <col min="12035" max="12035" width="9.125" style="2" customWidth="1"/>
    <col min="12036" max="12036" width="12.875" style="2" customWidth="1"/>
    <col min="12037" max="12037" width="8.75" style="2" customWidth="1"/>
    <col min="12038" max="12038" width="9" style="2" customWidth="1"/>
    <col min="12039" max="12039" width="8.625" style="2" customWidth="1"/>
    <col min="12040" max="12048" width="7.875" style="2" customWidth="1"/>
    <col min="12049" max="12049" width="10.5" style="2" customWidth="1"/>
    <col min="12050" max="12050" width="12.75" style="2" bestFit="1" customWidth="1"/>
    <col min="12051" max="12051" width="10.875" style="2" bestFit="1" customWidth="1"/>
    <col min="12052" max="12288" width="9" style="2"/>
    <col min="12289" max="12289" width="29.375" style="2" customWidth="1"/>
    <col min="12290" max="12290" width="10.25" style="2" customWidth="1"/>
    <col min="12291" max="12291" width="9.125" style="2" customWidth="1"/>
    <col min="12292" max="12292" width="12.875" style="2" customWidth="1"/>
    <col min="12293" max="12293" width="8.75" style="2" customWidth="1"/>
    <col min="12294" max="12294" width="9" style="2" customWidth="1"/>
    <col min="12295" max="12295" width="8.625" style="2" customWidth="1"/>
    <col min="12296" max="12304" width="7.875" style="2" customWidth="1"/>
    <col min="12305" max="12305" width="10.5" style="2" customWidth="1"/>
    <col min="12306" max="12306" width="12.75" style="2" bestFit="1" customWidth="1"/>
    <col min="12307" max="12307" width="10.875" style="2" bestFit="1" customWidth="1"/>
    <col min="12308" max="12544" width="9" style="2"/>
    <col min="12545" max="12545" width="29.375" style="2" customWidth="1"/>
    <col min="12546" max="12546" width="10.25" style="2" customWidth="1"/>
    <col min="12547" max="12547" width="9.125" style="2" customWidth="1"/>
    <col min="12548" max="12548" width="12.875" style="2" customWidth="1"/>
    <col min="12549" max="12549" width="8.75" style="2" customWidth="1"/>
    <col min="12550" max="12550" width="9" style="2" customWidth="1"/>
    <col min="12551" max="12551" width="8.625" style="2" customWidth="1"/>
    <col min="12552" max="12560" width="7.875" style="2" customWidth="1"/>
    <col min="12561" max="12561" width="10.5" style="2" customWidth="1"/>
    <col min="12562" max="12562" width="12.75" style="2" bestFit="1" customWidth="1"/>
    <col min="12563" max="12563" width="10.875" style="2" bestFit="1" customWidth="1"/>
    <col min="12564" max="12800" width="9" style="2"/>
    <col min="12801" max="12801" width="29.375" style="2" customWidth="1"/>
    <col min="12802" max="12802" width="10.25" style="2" customWidth="1"/>
    <col min="12803" max="12803" width="9.125" style="2" customWidth="1"/>
    <col min="12804" max="12804" width="12.875" style="2" customWidth="1"/>
    <col min="12805" max="12805" width="8.75" style="2" customWidth="1"/>
    <col min="12806" max="12806" width="9" style="2" customWidth="1"/>
    <col min="12807" max="12807" width="8.625" style="2" customWidth="1"/>
    <col min="12808" max="12816" width="7.875" style="2" customWidth="1"/>
    <col min="12817" max="12817" width="10.5" style="2" customWidth="1"/>
    <col min="12818" max="12818" width="12.75" style="2" bestFit="1" customWidth="1"/>
    <col min="12819" max="12819" width="10.875" style="2" bestFit="1" customWidth="1"/>
    <col min="12820" max="13056" width="9" style="2"/>
    <col min="13057" max="13057" width="29.375" style="2" customWidth="1"/>
    <col min="13058" max="13058" width="10.25" style="2" customWidth="1"/>
    <col min="13059" max="13059" width="9.125" style="2" customWidth="1"/>
    <col min="13060" max="13060" width="12.875" style="2" customWidth="1"/>
    <col min="13061" max="13061" width="8.75" style="2" customWidth="1"/>
    <col min="13062" max="13062" width="9" style="2" customWidth="1"/>
    <col min="13063" max="13063" width="8.625" style="2" customWidth="1"/>
    <col min="13064" max="13072" width="7.875" style="2" customWidth="1"/>
    <col min="13073" max="13073" width="10.5" style="2" customWidth="1"/>
    <col min="13074" max="13074" width="12.75" style="2" bestFit="1" customWidth="1"/>
    <col min="13075" max="13075" width="10.875" style="2" bestFit="1" customWidth="1"/>
    <col min="13076" max="13312" width="9" style="2"/>
    <col min="13313" max="13313" width="29.375" style="2" customWidth="1"/>
    <col min="13314" max="13314" width="10.25" style="2" customWidth="1"/>
    <col min="13315" max="13315" width="9.125" style="2" customWidth="1"/>
    <col min="13316" max="13316" width="12.875" style="2" customWidth="1"/>
    <col min="13317" max="13317" width="8.75" style="2" customWidth="1"/>
    <col min="13318" max="13318" width="9" style="2" customWidth="1"/>
    <col min="13319" max="13319" width="8.625" style="2" customWidth="1"/>
    <col min="13320" max="13328" width="7.875" style="2" customWidth="1"/>
    <col min="13329" max="13329" width="10.5" style="2" customWidth="1"/>
    <col min="13330" max="13330" width="12.75" style="2" bestFit="1" customWidth="1"/>
    <col min="13331" max="13331" width="10.875" style="2" bestFit="1" customWidth="1"/>
    <col min="13332" max="13568" width="9" style="2"/>
    <col min="13569" max="13569" width="29.375" style="2" customWidth="1"/>
    <col min="13570" max="13570" width="10.25" style="2" customWidth="1"/>
    <col min="13571" max="13571" width="9.125" style="2" customWidth="1"/>
    <col min="13572" max="13572" width="12.875" style="2" customWidth="1"/>
    <col min="13573" max="13573" width="8.75" style="2" customWidth="1"/>
    <col min="13574" max="13574" width="9" style="2" customWidth="1"/>
    <col min="13575" max="13575" width="8.625" style="2" customWidth="1"/>
    <col min="13576" max="13584" width="7.875" style="2" customWidth="1"/>
    <col min="13585" max="13585" width="10.5" style="2" customWidth="1"/>
    <col min="13586" max="13586" width="12.75" style="2" bestFit="1" customWidth="1"/>
    <col min="13587" max="13587" width="10.875" style="2" bestFit="1" customWidth="1"/>
    <col min="13588" max="13824" width="9" style="2"/>
    <col min="13825" max="13825" width="29.375" style="2" customWidth="1"/>
    <col min="13826" max="13826" width="10.25" style="2" customWidth="1"/>
    <col min="13827" max="13827" width="9.125" style="2" customWidth="1"/>
    <col min="13828" max="13828" width="12.875" style="2" customWidth="1"/>
    <col min="13829" max="13829" width="8.75" style="2" customWidth="1"/>
    <col min="13830" max="13830" width="9" style="2" customWidth="1"/>
    <col min="13831" max="13831" width="8.625" style="2" customWidth="1"/>
    <col min="13832" max="13840" width="7.875" style="2" customWidth="1"/>
    <col min="13841" max="13841" width="10.5" style="2" customWidth="1"/>
    <col min="13842" max="13842" width="12.75" style="2" bestFit="1" customWidth="1"/>
    <col min="13843" max="13843" width="10.875" style="2" bestFit="1" customWidth="1"/>
    <col min="13844" max="14080" width="9" style="2"/>
    <col min="14081" max="14081" width="29.375" style="2" customWidth="1"/>
    <col min="14082" max="14082" width="10.25" style="2" customWidth="1"/>
    <col min="14083" max="14083" width="9.125" style="2" customWidth="1"/>
    <col min="14084" max="14084" width="12.875" style="2" customWidth="1"/>
    <col min="14085" max="14085" width="8.75" style="2" customWidth="1"/>
    <col min="14086" max="14086" width="9" style="2" customWidth="1"/>
    <col min="14087" max="14087" width="8.625" style="2" customWidth="1"/>
    <col min="14088" max="14096" width="7.875" style="2" customWidth="1"/>
    <col min="14097" max="14097" width="10.5" style="2" customWidth="1"/>
    <col min="14098" max="14098" width="12.75" style="2" bestFit="1" customWidth="1"/>
    <col min="14099" max="14099" width="10.875" style="2" bestFit="1" customWidth="1"/>
    <col min="14100" max="14336" width="9" style="2"/>
    <col min="14337" max="14337" width="29.375" style="2" customWidth="1"/>
    <col min="14338" max="14338" width="10.25" style="2" customWidth="1"/>
    <col min="14339" max="14339" width="9.125" style="2" customWidth="1"/>
    <col min="14340" max="14340" width="12.875" style="2" customWidth="1"/>
    <col min="14341" max="14341" width="8.75" style="2" customWidth="1"/>
    <col min="14342" max="14342" width="9" style="2" customWidth="1"/>
    <col min="14343" max="14343" width="8.625" style="2" customWidth="1"/>
    <col min="14344" max="14352" width="7.875" style="2" customWidth="1"/>
    <col min="14353" max="14353" width="10.5" style="2" customWidth="1"/>
    <col min="14354" max="14354" width="12.75" style="2" bestFit="1" customWidth="1"/>
    <col min="14355" max="14355" width="10.875" style="2" bestFit="1" customWidth="1"/>
    <col min="14356" max="14592" width="9" style="2"/>
    <col min="14593" max="14593" width="29.375" style="2" customWidth="1"/>
    <col min="14594" max="14594" width="10.25" style="2" customWidth="1"/>
    <col min="14595" max="14595" width="9.125" style="2" customWidth="1"/>
    <col min="14596" max="14596" width="12.875" style="2" customWidth="1"/>
    <col min="14597" max="14597" width="8.75" style="2" customWidth="1"/>
    <col min="14598" max="14598" width="9" style="2" customWidth="1"/>
    <col min="14599" max="14599" width="8.625" style="2" customWidth="1"/>
    <col min="14600" max="14608" width="7.875" style="2" customWidth="1"/>
    <col min="14609" max="14609" width="10.5" style="2" customWidth="1"/>
    <col min="14610" max="14610" width="12.75" style="2" bestFit="1" customWidth="1"/>
    <col min="14611" max="14611" width="10.875" style="2" bestFit="1" customWidth="1"/>
    <col min="14612" max="14848" width="9" style="2"/>
    <col min="14849" max="14849" width="29.375" style="2" customWidth="1"/>
    <col min="14850" max="14850" width="10.25" style="2" customWidth="1"/>
    <col min="14851" max="14851" width="9.125" style="2" customWidth="1"/>
    <col min="14852" max="14852" width="12.875" style="2" customWidth="1"/>
    <col min="14853" max="14853" width="8.75" style="2" customWidth="1"/>
    <col min="14854" max="14854" width="9" style="2" customWidth="1"/>
    <col min="14855" max="14855" width="8.625" style="2" customWidth="1"/>
    <col min="14856" max="14864" width="7.875" style="2" customWidth="1"/>
    <col min="14865" max="14865" width="10.5" style="2" customWidth="1"/>
    <col min="14866" max="14866" width="12.75" style="2" bestFit="1" customWidth="1"/>
    <col min="14867" max="14867" width="10.875" style="2" bestFit="1" customWidth="1"/>
    <col min="14868" max="15104" width="9" style="2"/>
    <col min="15105" max="15105" width="29.375" style="2" customWidth="1"/>
    <col min="15106" max="15106" width="10.25" style="2" customWidth="1"/>
    <col min="15107" max="15107" width="9.125" style="2" customWidth="1"/>
    <col min="15108" max="15108" width="12.875" style="2" customWidth="1"/>
    <col min="15109" max="15109" width="8.75" style="2" customWidth="1"/>
    <col min="15110" max="15110" width="9" style="2" customWidth="1"/>
    <col min="15111" max="15111" width="8.625" style="2" customWidth="1"/>
    <col min="15112" max="15120" width="7.875" style="2" customWidth="1"/>
    <col min="15121" max="15121" width="10.5" style="2" customWidth="1"/>
    <col min="15122" max="15122" width="12.75" style="2" bestFit="1" customWidth="1"/>
    <col min="15123" max="15123" width="10.875" style="2" bestFit="1" customWidth="1"/>
    <col min="15124" max="15360" width="9" style="2"/>
    <col min="15361" max="15361" width="29.375" style="2" customWidth="1"/>
    <col min="15362" max="15362" width="10.25" style="2" customWidth="1"/>
    <col min="15363" max="15363" width="9.125" style="2" customWidth="1"/>
    <col min="15364" max="15364" width="12.875" style="2" customWidth="1"/>
    <col min="15365" max="15365" width="8.75" style="2" customWidth="1"/>
    <col min="15366" max="15366" width="9" style="2" customWidth="1"/>
    <col min="15367" max="15367" width="8.625" style="2" customWidth="1"/>
    <col min="15368" max="15376" width="7.875" style="2" customWidth="1"/>
    <col min="15377" max="15377" width="10.5" style="2" customWidth="1"/>
    <col min="15378" max="15378" width="12.75" style="2" bestFit="1" customWidth="1"/>
    <col min="15379" max="15379" width="10.875" style="2" bestFit="1" customWidth="1"/>
    <col min="15380" max="15616" width="9" style="2"/>
    <col min="15617" max="15617" width="29.375" style="2" customWidth="1"/>
    <col min="15618" max="15618" width="10.25" style="2" customWidth="1"/>
    <col min="15619" max="15619" width="9.125" style="2" customWidth="1"/>
    <col min="15620" max="15620" width="12.875" style="2" customWidth="1"/>
    <col min="15621" max="15621" width="8.75" style="2" customWidth="1"/>
    <col min="15622" max="15622" width="9" style="2" customWidth="1"/>
    <col min="15623" max="15623" width="8.625" style="2" customWidth="1"/>
    <col min="15624" max="15632" width="7.875" style="2" customWidth="1"/>
    <col min="15633" max="15633" width="10.5" style="2" customWidth="1"/>
    <col min="15634" max="15634" width="12.75" style="2" bestFit="1" customWidth="1"/>
    <col min="15635" max="15635" width="10.875" style="2" bestFit="1" customWidth="1"/>
    <col min="15636" max="15872" width="9" style="2"/>
    <col min="15873" max="15873" width="29.375" style="2" customWidth="1"/>
    <col min="15874" max="15874" width="10.25" style="2" customWidth="1"/>
    <col min="15875" max="15875" width="9.125" style="2" customWidth="1"/>
    <col min="15876" max="15876" width="12.875" style="2" customWidth="1"/>
    <col min="15877" max="15877" width="8.75" style="2" customWidth="1"/>
    <col min="15878" max="15878" width="9" style="2" customWidth="1"/>
    <col min="15879" max="15879" width="8.625" style="2" customWidth="1"/>
    <col min="15880" max="15888" width="7.875" style="2" customWidth="1"/>
    <col min="15889" max="15889" width="10.5" style="2" customWidth="1"/>
    <col min="15890" max="15890" width="12.75" style="2" bestFit="1" customWidth="1"/>
    <col min="15891" max="15891" width="10.875" style="2" bestFit="1" customWidth="1"/>
    <col min="15892" max="16128" width="9" style="2"/>
    <col min="16129" max="16129" width="29.375" style="2" customWidth="1"/>
    <col min="16130" max="16130" width="10.25" style="2" customWidth="1"/>
    <col min="16131" max="16131" width="9.125" style="2" customWidth="1"/>
    <col min="16132" max="16132" width="12.875" style="2" customWidth="1"/>
    <col min="16133" max="16133" width="8.75" style="2" customWidth="1"/>
    <col min="16134" max="16134" width="9" style="2" customWidth="1"/>
    <col min="16135" max="16135" width="8.625" style="2" customWidth="1"/>
    <col min="16136" max="16144" width="7.875" style="2" customWidth="1"/>
    <col min="16145" max="16145" width="10.5" style="2" customWidth="1"/>
    <col min="16146" max="16146" width="12.75" style="2" bestFit="1" customWidth="1"/>
    <col min="16147" max="16147" width="10.875" style="2" bestFit="1" customWidth="1"/>
    <col min="16148" max="16384" width="9" style="2"/>
  </cols>
  <sheetData>
    <row r="1" spans="1:18" ht="26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3"/>
    </row>
    <row r="2" spans="1:18" ht="21.6" customHeight="1">
      <c r="A2" s="4" t="s">
        <v>1</v>
      </c>
      <c r="B2" s="5"/>
      <c r="C2" s="5"/>
      <c r="O2" s="6"/>
      <c r="P2" s="6"/>
    </row>
    <row r="3" spans="1:18" ht="21.6" customHeight="1">
      <c r="A3" s="4" t="s">
        <v>2</v>
      </c>
      <c r="B3" s="5"/>
      <c r="C3" s="5"/>
    </row>
    <row r="4" spans="1:18" ht="21.6" customHeight="1">
      <c r="A4" s="4" t="s">
        <v>3</v>
      </c>
      <c r="B4" s="5"/>
      <c r="C4" s="5"/>
    </row>
    <row r="5" spans="1:18" ht="21.6" customHeight="1">
      <c r="A5" s="7" t="s">
        <v>4</v>
      </c>
      <c r="B5" s="5"/>
      <c r="C5" s="5"/>
    </row>
    <row r="6" spans="1:18" ht="21.6" customHeight="1">
      <c r="A6" s="7"/>
      <c r="B6" s="5"/>
      <c r="C6" s="5"/>
    </row>
    <row r="7" spans="1:18" s="14" customFormat="1" ht="32.25" customHeight="1">
      <c r="A7" s="8" t="s">
        <v>5</v>
      </c>
      <c r="B7" s="9" t="s">
        <v>6</v>
      </c>
      <c r="C7" s="8" t="s">
        <v>7</v>
      </c>
      <c r="D7" s="10" t="s">
        <v>8</v>
      </c>
      <c r="E7" s="11" t="s">
        <v>9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8" t="s">
        <v>10</v>
      </c>
    </row>
    <row r="8" spans="1:18" s="14" customFormat="1" ht="45.75" customHeight="1">
      <c r="A8" s="15"/>
      <c r="B8" s="16"/>
      <c r="C8" s="17"/>
      <c r="D8" s="18"/>
      <c r="E8" s="19" t="s">
        <v>11</v>
      </c>
      <c r="F8" s="18" t="s">
        <v>12</v>
      </c>
      <c r="G8" s="18" t="s">
        <v>13</v>
      </c>
      <c r="H8" s="18" t="s">
        <v>14</v>
      </c>
      <c r="I8" s="18" t="s">
        <v>15</v>
      </c>
      <c r="J8" s="18" t="s">
        <v>16</v>
      </c>
      <c r="K8" s="18" t="s">
        <v>17</v>
      </c>
      <c r="L8" s="18" t="s">
        <v>18</v>
      </c>
      <c r="M8" s="18" t="s">
        <v>19</v>
      </c>
      <c r="N8" s="18" t="s">
        <v>20</v>
      </c>
      <c r="O8" s="18" t="s">
        <v>21</v>
      </c>
      <c r="P8" s="18" t="s">
        <v>22</v>
      </c>
      <c r="Q8" s="15"/>
    </row>
    <row r="9" spans="1:18" s="14" customFormat="1" ht="38.25" customHeight="1">
      <c r="A9" s="20" t="s">
        <v>23</v>
      </c>
      <c r="B9" s="21"/>
      <c r="C9" s="22" t="s">
        <v>24</v>
      </c>
      <c r="D9" s="23">
        <f>SUM(D10)</f>
        <v>207860700</v>
      </c>
      <c r="E9" s="21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5" t="s">
        <v>25</v>
      </c>
    </row>
    <row r="10" spans="1:18" s="14" customFormat="1" ht="36.75" customHeight="1">
      <c r="A10" s="26" t="s">
        <v>26</v>
      </c>
      <c r="B10" s="27"/>
      <c r="C10" s="28" t="s">
        <v>24</v>
      </c>
      <c r="D10" s="29">
        <f>SUM(D12+D22)</f>
        <v>207860700</v>
      </c>
      <c r="E10" s="30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18" ht="21.6" customHeight="1">
      <c r="A11" s="33" t="s">
        <v>27</v>
      </c>
      <c r="B11" s="34"/>
      <c r="C11" s="35"/>
      <c r="D11" s="36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8" ht="19.5" customHeight="1">
      <c r="A12" s="37"/>
      <c r="B12" s="38"/>
      <c r="C12" s="39" t="s">
        <v>24</v>
      </c>
      <c r="D12" s="40">
        <f>SUM(D14+D20)</f>
        <v>200285100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8" ht="21.6" customHeight="1">
      <c r="A13" s="42" t="s">
        <v>28</v>
      </c>
      <c r="B13" s="43"/>
      <c r="C13" s="44"/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8" ht="21.6" customHeight="1">
      <c r="A14" s="42"/>
      <c r="B14" s="46"/>
      <c r="C14" s="47" t="s">
        <v>24</v>
      </c>
      <c r="D14" s="48">
        <f>SUM(D16+D18)</f>
        <v>185871200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18" ht="21.6" customHeight="1">
      <c r="A15" s="50" t="s">
        <v>29</v>
      </c>
      <c r="B15" s="51" t="s">
        <v>30</v>
      </c>
      <c r="C15" s="52" t="s">
        <v>31</v>
      </c>
      <c r="D15" s="53">
        <v>337</v>
      </c>
      <c r="E15" s="54">
        <v>337</v>
      </c>
      <c r="F15" s="54">
        <v>337</v>
      </c>
      <c r="G15" s="54">
        <v>337</v>
      </c>
      <c r="H15" s="54">
        <v>337</v>
      </c>
      <c r="I15" s="54">
        <v>337</v>
      </c>
      <c r="J15" s="54">
        <v>337</v>
      </c>
      <c r="K15" s="54">
        <v>337</v>
      </c>
      <c r="L15" s="54">
        <v>337</v>
      </c>
      <c r="M15" s="54">
        <v>337</v>
      </c>
      <c r="N15" s="54">
        <v>337</v>
      </c>
      <c r="O15" s="54">
        <v>337</v>
      </c>
      <c r="P15" s="54">
        <v>337</v>
      </c>
      <c r="Q15" s="55"/>
    </row>
    <row r="16" spans="1:18" ht="21.6" customHeight="1">
      <c r="A16" s="50"/>
      <c r="B16" s="56"/>
      <c r="C16" s="57" t="s">
        <v>24</v>
      </c>
      <c r="D16" s="58">
        <f>SUM(E16:P16)</f>
        <v>158669000</v>
      </c>
      <c r="E16" s="59">
        <v>13111500</v>
      </c>
      <c r="F16" s="59">
        <v>13111500</v>
      </c>
      <c r="G16" s="59">
        <v>13111500</v>
      </c>
      <c r="H16" s="59">
        <v>13111500</v>
      </c>
      <c r="I16" s="59">
        <v>13111500</v>
      </c>
      <c r="J16" s="59">
        <v>13111500</v>
      </c>
      <c r="K16" s="59">
        <v>13333330</v>
      </c>
      <c r="L16" s="59">
        <v>13333335</v>
      </c>
      <c r="M16" s="59">
        <v>13333330</v>
      </c>
      <c r="N16" s="59">
        <v>13333335</v>
      </c>
      <c r="O16" s="59">
        <v>13333335</v>
      </c>
      <c r="P16" s="59">
        <v>13333335</v>
      </c>
      <c r="Q16" s="60"/>
      <c r="R16" s="61"/>
    </row>
    <row r="17" spans="1:18" ht="21.6" customHeight="1">
      <c r="A17" s="50" t="s">
        <v>32</v>
      </c>
      <c r="B17" s="51" t="s">
        <v>30</v>
      </c>
      <c r="C17" s="52" t="s">
        <v>31</v>
      </c>
      <c r="D17" s="53">
        <v>96</v>
      </c>
      <c r="E17" s="54">
        <v>96</v>
      </c>
      <c r="F17" s="54">
        <v>96</v>
      </c>
      <c r="G17" s="54">
        <v>96</v>
      </c>
      <c r="H17" s="54">
        <v>96</v>
      </c>
      <c r="I17" s="54">
        <v>96</v>
      </c>
      <c r="J17" s="54">
        <v>96</v>
      </c>
      <c r="K17" s="54">
        <v>96</v>
      </c>
      <c r="L17" s="54">
        <v>96</v>
      </c>
      <c r="M17" s="54">
        <v>96</v>
      </c>
      <c r="N17" s="54">
        <v>96</v>
      </c>
      <c r="O17" s="54">
        <v>96</v>
      </c>
      <c r="P17" s="54">
        <v>96</v>
      </c>
      <c r="Q17" s="50"/>
      <c r="R17" s="62"/>
    </row>
    <row r="18" spans="1:18" ht="21.6" customHeight="1">
      <c r="A18" s="50"/>
      <c r="B18" s="56"/>
      <c r="C18" s="57" t="s">
        <v>24</v>
      </c>
      <c r="D18" s="63">
        <f>SUM(E18:P18)</f>
        <v>27202200</v>
      </c>
      <c r="E18" s="64">
        <v>2458700</v>
      </c>
      <c r="F18" s="64">
        <v>2458700</v>
      </c>
      <c r="G18" s="64">
        <v>2458700</v>
      </c>
      <c r="H18" s="64">
        <v>2458700</v>
      </c>
      <c r="I18" s="64">
        <v>2458700</v>
      </c>
      <c r="J18" s="64">
        <v>2458700</v>
      </c>
      <c r="K18" s="64">
        <v>2075000</v>
      </c>
      <c r="L18" s="64">
        <v>2075000</v>
      </c>
      <c r="M18" s="64">
        <v>2075000</v>
      </c>
      <c r="N18" s="64">
        <v>2075000</v>
      </c>
      <c r="O18" s="64">
        <v>2075000</v>
      </c>
      <c r="P18" s="64">
        <v>2075000</v>
      </c>
      <c r="Q18" s="65"/>
    </row>
    <row r="19" spans="1:18" ht="21.6" customHeight="1">
      <c r="A19" s="66" t="s">
        <v>33</v>
      </c>
      <c r="B19" s="67" t="s">
        <v>30</v>
      </c>
      <c r="C19" s="52" t="s">
        <v>31</v>
      </c>
      <c r="D19" s="53">
        <v>83</v>
      </c>
      <c r="E19" s="53">
        <v>83</v>
      </c>
      <c r="F19" s="53">
        <v>83</v>
      </c>
      <c r="G19" s="53">
        <v>83</v>
      </c>
      <c r="H19" s="53">
        <v>83</v>
      </c>
      <c r="I19" s="53">
        <v>83</v>
      </c>
      <c r="J19" s="53">
        <v>83</v>
      </c>
      <c r="K19" s="53">
        <v>83</v>
      </c>
      <c r="L19" s="53">
        <v>83</v>
      </c>
      <c r="M19" s="53">
        <v>83</v>
      </c>
      <c r="N19" s="53">
        <v>83</v>
      </c>
      <c r="O19" s="53">
        <v>83</v>
      </c>
      <c r="P19" s="53">
        <v>83</v>
      </c>
      <c r="Q19" s="53"/>
    </row>
    <row r="20" spans="1:18" ht="21.6" customHeight="1">
      <c r="A20" s="68"/>
      <c r="B20" s="69"/>
      <c r="C20" s="57" t="s">
        <v>24</v>
      </c>
      <c r="D20" s="58">
        <f>SUM(E20:P20)</f>
        <v>14413900</v>
      </c>
      <c r="E20" s="70">
        <v>1133985</v>
      </c>
      <c r="F20" s="70">
        <v>1133985</v>
      </c>
      <c r="G20" s="70">
        <v>1133980</v>
      </c>
      <c r="H20" s="70">
        <v>1133985</v>
      </c>
      <c r="I20" s="70">
        <v>1133980</v>
      </c>
      <c r="J20" s="70">
        <v>1133985</v>
      </c>
      <c r="K20" s="70">
        <v>1268330</v>
      </c>
      <c r="L20" s="70">
        <v>1268330</v>
      </c>
      <c r="M20" s="70">
        <v>1268335</v>
      </c>
      <c r="N20" s="70">
        <v>1268335</v>
      </c>
      <c r="O20" s="70">
        <v>1268335</v>
      </c>
      <c r="P20" s="70">
        <v>1268335</v>
      </c>
      <c r="Q20" s="70"/>
    </row>
    <row r="21" spans="1:18" ht="21.6" customHeight="1">
      <c r="A21" s="71" t="s">
        <v>34</v>
      </c>
      <c r="B21" s="71"/>
      <c r="C21" s="72" t="s">
        <v>31</v>
      </c>
      <c r="D21" s="72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1:18" ht="21.6" customHeight="1">
      <c r="A22" s="74"/>
      <c r="B22" s="74"/>
      <c r="C22" s="75" t="s">
        <v>24</v>
      </c>
      <c r="D22" s="76">
        <f>SUM(D24)</f>
        <v>7575600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8" ht="21.6" customHeight="1">
      <c r="A23" s="78" t="s">
        <v>35</v>
      </c>
      <c r="B23" s="79"/>
      <c r="C23" s="44" t="s">
        <v>31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pans="1:18" ht="21.6" customHeight="1">
      <c r="A24" s="81"/>
      <c r="B24" s="82"/>
      <c r="C24" s="47" t="s">
        <v>24</v>
      </c>
      <c r="D24" s="83">
        <f>SUM(D26+D44)</f>
        <v>7575600</v>
      </c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</row>
    <row r="25" spans="1:18" ht="21.6" customHeight="1">
      <c r="A25" s="85" t="s">
        <v>36</v>
      </c>
      <c r="B25" s="85"/>
      <c r="C25" s="52" t="s">
        <v>31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1:18" ht="21.6" customHeight="1">
      <c r="A26" s="85"/>
      <c r="B26" s="85"/>
      <c r="C26" s="57" t="s">
        <v>24</v>
      </c>
      <c r="D26" s="63">
        <f>SUM(D28+D40+D42)</f>
        <v>7158000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1:18" ht="21.6" customHeight="1">
      <c r="A27" s="50" t="s">
        <v>37</v>
      </c>
      <c r="B27" s="88" t="s">
        <v>38</v>
      </c>
      <c r="C27" s="52" t="s">
        <v>31</v>
      </c>
      <c r="D27" s="53">
        <v>1</v>
      </c>
      <c r="E27" s="54">
        <v>1</v>
      </c>
      <c r="F27" s="54">
        <v>1</v>
      </c>
      <c r="G27" s="54">
        <v>1</v>
      </c>
      <c r="H27" s="54">
        <v>1</v>
      </c>
      <c r="I27" s="54">
        <v>1</v>
      </c>
      <c r="J27" s="54">
        <v>1</v>
      </c>
      <c r="K27" s="54">
        <v>1</v>
      </c>
      <c r="L27" s="54">
        <v>1</v>
      </c>
      <c r="M27" s="54">
        <v>1</v>
      </c>
      <c r="N27" s="54">
        <v>1</v>
      </c>
      <c r="O27" s="54">
        <v>1</v>
      </c>
      <c r="P27" s="54">
        <v>1</v>
      </c>
      <c r="Q27" s="54"/>
    </row>
    <row r="28" spans="1:18" ht="21.6" customHeight="1">
      <c r="A28" s="89"/>
      <c r="B28" s="56"/>
      <c r="C28" s="57" t="s">
        <v>24</v>
      </c>
      <c r="D28" s="90">
        <f>SUM(E28:P28)</f>
        <v>48000</v>
      </c>
      <c r="E28" s="91">
        <v>3335</v>
      </c>
      <c r="F28" s="91">
        <v>3330</v>
      </c>
      <c r="G28" s="91">
        <v>3335</v>
      </c>
      <c r="H28" s="91">
        <v>3330</v>
      </c>
      <c r="I28" s="91">
        <v>3335</v>
      </c>
      <c r="J28" s="91">
        <v>3335</v>
      </c>
      <c r="K28" s="91">
        <v>4666</v>
      </c>
      <c r="L28" s="91">
        <v>4668</v>
      </c>
      <c r="M28" s="91">
        <v>4668</v>
      </c>
      <c r="N28" s="91">
        <v>4668</v>
      </c>
      <c r="O28" s="91">
        <v>4665</v>
      </c>
      <c r="P28" s="91">
        <v>4665</v>
      </c>
      <c r="Q28" s="91"/>
      <c r="R28" s="92"/>
    </row>
    <row r="29" spans="1:18" ht="21.6" customHeight="1">
      <c r="A29" s="93" t="s">
        <v>39</v>
      </c>
      <c r="B29" s="94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7"/>
    </row>
    <row r="30" spans="1:18" ht="21.6" customHeight="1">
      <c r="A30" s="98"/>
      <c r="B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1:18" s="5" customFormat="1" ht="21.6" customHeight="1">
      <c r="A31" s="1" t="s">
        <v>40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Q31" s="99"/>
    </row>
    <row r="32" spans="1:18" s="5" customFormat="1" ht="21.6" customHeight="1">
      <c r="A32" s="4" t="s">
        <v>41</v>
      </c>
      <c r="O32" s="100"/>
      <c r="P32" s="100"/>
    </row>
    <row r="33" spans="1:17" s="5" customFormat="1" ht="21.6" customHeight="1">
      <c r="A33" s="4" t="s">
        <v>2</v>
      </c>
      <c r="D33" s="2"/>
      <c r="E33" s="2"/>
    </row>
    <row r="34" spans="1:17" s="5" customFormat="1" ht="21.6" customHeight="1">
      <c r="A34" s="4" t="s">
        <v>3</v>
      </c>
    </row>
    <row r="35" spans="1:17" s="5" customFormat="1" ht="21.6" customHeight="1">
      <c r="A35" s="4" t="s">
        <v>42</v>
      </c>
    </row>
    <row r="36" spans="1:17" s="5" customFormat="1" ht="21.6" customHeight="1">
      <c r="A36" s="4"/>
    </row>
    <row r="37" spans="1:17" s="14" customFormat="1" ht="43.5" customHeight="1">
      <c r="A37" s="8" t="s">
        <v>5</v>
      </c>
      <c r="B37" s="10" t="s">
        <v>6</v>
      </c>
      <c r="C37" s="8" t="s">
        <v>7</v>
      </c>
      <c r="D37" s="10" t="s">
        <v>8</v>
      </c>
      <c r="E37" s="11" t="s">
        <v>9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3"/>
      <c r="Q37" s="8" t="s">
        <v>10</v>
      </c>
    </row>
    <row r="38" spans="1:17" s="14" customFormat="1" ht="45" customHeight="1">
      <c r="A38" s="15"/>
      <c r="B38" s="18"/>
      <c r="C38" s="17"/>
      <c r="D38" s="18"/>
      <c r="E38" s="19" t="s">
        <v>11</v>
      </c>
      <c r="F38" s="18" t="s">
        <v>12</v>
      </c>
      <c r="G38" s="18" t="s">
        <v>13</v>
      </c>
      <c r="H38" s="18" t="s">
        <v>14</v>
      </c>
      <c r="I38" s="18" t="s">
        <v>15</v>
      </c>
      <c r="J38" s="18" t="s">
        <v>16</v>
      </c>
      <c r="K38" s="18" t="s">
        <v>17</v>
      </c>
      <c r="L38" s="18" t="s">
        <v>18</v>
      </c>
      <c r="M38" s="18" t="s">
        <v>19</v>
      </c>
      <c r="N38" s="18" t="s">
        <v>20</v>
      </c>
      <c r="O38" s="18" t="s">
        <v>21</v>
      </c>
      <c r="P38" s="18" t="s">
        <v>22</v>
      </c>
      <c r="Q38" s="15"/>
    </row>
    <row r="39" spans="1:17" ht="24.75" customHeight="1">
      <c r="A39" s="101" t="s">
        <v>43</v>
      </c>
      <c r="B39" s="51" t="s">
        <v>38</v>
      </c>
      <c r="C39" s="52" t="s">
        <v>31</v>
      </c>
      <c r="D39" s="53">
        <v>10</v>
      </c>
      <c r="E39" s="54">
        <v>10</v>
      </c>
      <c r="F39" s="54">
        <v>10</v>
      </c>
      <c r="G39" s="54">
        <v>10</v>
      </c>
      <c r="H39" s="54">
        <v>10</v>
      </c>
      <c r="I39" s="54">
        <v>10</v>
      </c>
      <c r="J39" s="54">
        <v>10</v>
      </c>
      <c r="K39" s="54">
        <v>10</v>
      </c>
      <c r="L39" s="54">
        <v>10</v>
      </c>
      <c r="M39" s="54">
        <v>10</v>
      </c>
      <c r="N39" s="54">
        <v>10</v>
      </c>
      <c r="O39" s="54">
        <v>10</v>
      </c>
      <c r="P39" s="54">
        <v>10</v>
      </c>
      <c r="Q39" s="54"/>
    </row>
    <row r="40" spans="1:17" ht="42" customHeight="1">
      <c r="A40" s="102"/>
      <c r="B40" s="56"/>
      <c r="C40" s="57" t="s">
        <v>24</v>
      </c>
      <c r="D40" s="63">
        <f>SUM(E40:P40)</f>
        <v>900000</v>
      </c>
      <c r="E40" s="103">
        <v>83650</v>
      </c>
      <c r="F40" s="103">
        <v>83650</v>
      </c>
      <c r="G40" s="103">
        <v>83650</v>
      </c>
      <c r="H40" s="103">
        <v>83650</v>
      </c>
      <c r="I40" s="103">
        <v>83650</v>
      </c>
      <c r="J40" s="103">
        <v>83650</v>
      </c>
      <c r="K40" s="103">
        <v>66350</v>
      </c>
      <c r="L40" s="103">
        <v>66350</v>
      </c>
      <c r="M40" s="103">
        <v>66350</v>
      </c>
      <c r="N40" s="103">
        <v>66350</v>
      </c>
      <c r="O40" s="103">
        <v>66350</v>
      </c>
      <c r="P40" s="103">
        <v>66350</v>
      </c>
      <c r="Q40" s="103"/>
    </row>
    <row r="41" spans="1:17" ht="27.75" customHeight="1">
      <c r="A41" s="50" t="s">
        <v>44</v>
      </c>
      <c r="B41" s="51" t="s">
        <v>38</v>
      </c>
      <c r="C41" s="52" t="s">
        <v>31</v>
      </c>
      <c r="D41" s="53">
        <v>255</v>
      </c>
      <c r="E41" s="104">
        <v>255</v>
      </c>
      <c r="F41" s="104">
        <v>255</v>
      </c>
      <c r="G41" s="104">
        <v>255</v>
      </c>
      <c r="H41" s="104">
        <v>255</v>
      </c>
      <c r="I41" s="104">
        <v>255</v>
      </c>
      <c r="J41" s="104">
        <v>255</v>
      </c>
      <c r="K41" s="104">
        <v>255</v>
      </c>
      <c r="L41" s="104">
        <v>255</v>
      </c>
      <c r="M41" s="104">
        <v>255</v>
      </c>
      <c r="N41" s="104">
        <v>255</v>
      </c>
      <c r="O41" s="104">
        <v>255</v>
      </c>
      <c r="P41" s="104">
        <v>255</v>
      </c>
      <c r="Q41" s="54"/>
    </row>
    <row r="42" spans="1:17" ht="36" customHeight="1">
      <c r="A42" s="50"/>
      <c r="B42" s="56"/>
      <c r="C42" s="57" t="s">
        <v>24</v>
      </c>
      <c r="D42" s="63">
        <f>SUM(E42:P42)</f>
        <v>6210000</v>
      </c>
      <c r="E42" s="105">
        <v>538450</v>
      </c>
      <c r="F42" s="105">
        <v>538450</v>
      </c>
      <c r="G42" s="105">
        <v>538450</v>
      </c>
      <c r="H42" s="105">
        <v>538450</v>
      </c>
      <c r="I42" s="105">
        <v>538450</v>
      </c>
      <c r="J42" s="105">
        <v>538450</v>
      </c>
      <c r="K42" s="105">
        <v>496550</v>
      </c>
      <c r="L42" s="105">
        <v>496550</v>
      </c>
      <c r="M42" s="105">
        <v>496550</v>
      </c>
      <c r="N42" s="105">
        <v>496550</v>
      </c>
      <c r="O42" s="105">
        <v>496550</v>
      </c>
      <c r="P42" s="105">
        <v>496550</v>
      </c>
      <c r="Q42" s="103"/>
    </row>
    <row r="43" spans="1:17" ht="21.6" customHeight="1">
      <c r="A43" s="106" t="s">
        <v>45</v>
      </c>
      <c r="B43" s="106"/>
      <c r="C43" s="52" t="s">
        <v>31</v>
      </c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</row>
    <row r="44" spans="1:17" ht="21.6" customHeight="1">
      <c r="A44" s="108"/>
      <c r="B44" s="108"/>
      <c r="C44" s="57" t="s">
        <v>24</v>
      </c>
      <c r="D44" s="109">
        <f>SUM(D46)</f>
        <v>417600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1:17" ht="21.6" customHeight="1">
      <c r="A45" s="50" t="s">
        <v>46</v>
      </c>
      <c r="B45" s="88" t="s">
        <v>30</v>
      </c>
      <c r="C45" s="52" t="s">
        <v>31</v>
      </c>
      <c r="D45" s="53">
        <v>61</v>
      </c>
      <c r="E45" s="54">
        <v>61</v>
      </c>
      <c r="F45" s="54">
        <v>61</v>
      </c>
      <c r="G45" s="54">
        <v>61</v>
      </c>
      <c r="H45" s="54">
        <v>61</v>
      </c>
      <c r="I45" s="54">
        <v>61</v>
      </c>
      <c r="J45" s="54">
        <v>61</v>
      </c>
      <c r="K45" s="54">
        <v>61</v>
      </c>
      <c r="L45" s="54">
        <v>61</v>
      </c>
      <c r="M45" s="54">
        <v>61</v>
      </c>
      <c r="N45" s="54">
        <v>61</v>
      </c>
      <c r="O45" s="54">
        <v>61</v>
      </c>
      <c r="P45" s="54">
        <v>61</v>
      </c>
      <c r="Q45" s="54"/>
    </row>
    <row r="46" spans="1:17" ht="27" customHeight="1">
      <c r="A46" s="50"/>
      <c r="B46" s="56"/>
      <c r="C46" s="57" t="s">
        <v>24</v>
      </c>
      <c r="D46" s="63">
        <f>SUM(E46:P46)</f>
        <v>417600</v>
      </c>
      <c r="E46" s="111">
        <v>32668</v>
      </c>
      <c r="F46" s="111">
        <v>32668</v>
      </c>
      <c r="G46" s="111">
        <v>32668</v>
      </c>
      <c r="H46" s="111">
        <v>32666</v>
      </c>
      <c r="I46" s="111">
        <v>32665</v>
      </c>
      <c r="J46" s="111">
        <v>32665</v>
      </c>
      <c r="K46" s="111">
        <v>36935</v>
      </c>
      <c r="L46" s="111">
        <v>36934</v>
      </c>
      <c r="M46" s="111">
        <v>36934</v>
      </c>
      <c r="N46" s="111">
        <v>36933</v>
      </c>
      <c r="O46" s="111">
        <v>36932</v>
      </c>
      <c r="P46" s="111">
        <v>36932</v>
      </c>
      <c r="Q46" s="103"/>
    </row>
    <row r="47" spans="1:17" ht="21.6" customHeight="1">
      <c r="A47" s="101"/>
      <c r="B47" s="112"/>
      <c r="C47" s="53" t="s">
        <v>31</v>
      </c>
      <c r="D47" s="86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54"/>
    </row>
    <row r="48" spans="1:17" ht="21.6" customHeight="1">
      <c r="A48" s="102"/>
      <c r="B48" s="89"/>
      <c r="C48" s="114" t="s">
        <v>24</v>
      </c>
      <c r="D48" s="115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03"/>
    </row>
    <row r="49" spans="1:17" ht="21.6" customHeight="1">
      <c r="A49" s="112"/>
      <c r="B49" s="112"/>
      <c r="C49" s="53" t="s">
        <v>31</v>
      </c>
      <c r="D49" s="86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54"/>
    </row>
    <row r="50" spans="1:17" ht="21.6" customHeight="1">
      <c r="A50" s="89"/>
      <c r="B50" s="89"/>
      <c r="C50" s="114" t="s">
        <v>24</v>
      </c>
      <c r="D50" s="115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03"/>
    </row>
    <row r="51" spans="1:17" ht="21.6" customHeight="1">
      <c r="A51" s="112"/>
      <c r="B51" s="112"/>
      <c r="C51" s="53" t="s">
        <v>31</v>
      </c>
      <c r="D51" s="86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54"/>
    </row>
    <row r="52" spans="1:17" ht="21.6" customHeight="1">
      <c r="A52" s="89"/>
      <c r="B52" s="89"/>
      <c r="C52" s="114" t="s">
        <v>24</v>
      </c>
      <c r="D52" s="115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03"/>
    </row>
    <row r="53" spans="1:17" ht="21.6" customHeight="1">
      <c r="A53" s="112"/>
      <c r="B53" s="112"/>
      <c r="C53" s="53" t="s">
        <v>31</v>
      </c>
      <c r="D53" s="86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54"/>
    </row>
    <row r="54" spans="1:17" ht="21.6" customHeight="1">
      <c r="A54" s="89"/>
      <c r="B54" s="89"/>
      <c r="C54" s="114" t="s">
        <v>24</v>
      </c>
      <c r="D54" s="115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03"/>
    </row>
    <row r="55" spans="1:17" ht="21.6" customHeight="1">
      <c r="A55" s="93" t="s">
        <v>39</v>
      </c>
      <c r="B55" s="94"/>
      <c r="C55" s="95"/>
      <c r="D55" s="117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7"/>
    </row>
    <row r="56" spans="1:17" ht="21.6" customHeight="1">
      <c r="A56" s="118"/>
      <c r="B56" s="118"/>
      <c r="C56" s="118"/>
      <c r="D56" s="119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20"/>
    </row>
    <row r="57" spans="1:17" ht="21.6" customHeight="1">
      <c r="A57" s="118"/>
      <c r="B57" s="118"/>
      <c r="C57" s="118"/>
      <c r="D57" s="119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20"/>
    </row>
    <row r="58" spans="1:17" s="5" customFormat="1" ht="21.6" customHeight="1">
      <c r="A58" s="1" t="s">
        <v>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7" s="5" customFormat="1" ht="21.6" customHeight="1">
      <c r="A59" s="4" t="s">
        <v>47</v>
      </c>
      <c r="O59" s="100"/>
      <c r="P59" s="100"/>
    </row>
    <row r="60" spans="1:17" s="5" customFormat="1" ht="21.6" customHeight="1">
      <c r="A60" s="4" t="s">
        <v>48</v>
      </c>
    </row>
    <row r="61" spans="1:17" s="14" customFormat="1" ht="21">
      <c r="A61" s="4" t="s">
        <v>49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s="14" customFormat="1" ht="21">
      <c r="A62" s="4" t="s">
        <v>42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21.6" customHeight="1">
      <c r="A63" s="8" t="s">
        <v>5</v>
      </c>
      <c r="B63" s="10" t="s">
        <v>6</v>
      </c>
      <c r="C63" s="8" t="s">
        <v>7</v>
      </c>
      <c r="D63" s="10" t="s">
        <v>8</v>
      </c>
      <c r="E63" s="11" t="s">
        <v>9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3"/>
      <c r="Q63" s="8" t="s">
        <v>10</v>
      </c>
    </row>
    <row r="64" spans="1:17" ht="62.25" customHeight="1">
      <c r="A64" s="121"/>
      <c r="B64" s="18"/>
      <c r="C64" s="121"/>
      <c r="D64" s="18"/>
      <c r="E64" s="19" t="s">
        <v>11</v>
      </c>
      <c r="F64" s="18" t="s">
        <v>12</v>
      </c>
      <c r="G64" s="18" t="s">
        <v>13</v>
      </c>
      <c r="H64" s="18" t="s">
        <v>14</v>
      </c>
      <c r="I64" s="18" t="s">
        <v>15</v>
      </c>
      <c r="J64" s="18" t="s">
        <v>16</v>
      </c>
      <c r="K64" s="18" t="s">
        <v>17</v>
      </c>
      <c r="L64" s="18" t="s">
        <v>18</v>
      </c>
      <c r="M64" s="18" t="s">
        <v>19</v>
      </c>
      <c r="N64" s="18" t="s">
        <v>20</v>
      </c>
      <c r="O64" s="18" t="s">
        <v>21</v>
      </c>
      <c r="P64" s="18" t="s">
        <v>22</v>
      </c>
      <c r="Q64" s="121"/>
    </row>
    <row r="65" spans="1:17" ht="42.75" customHeight="1">
      <c r="A65" s="122" t="s">
        <v>50</v>
      </c>
      <c r="B65" s="123"/>
      <c r="C65" s="124"/>
      <c r="D65" s="125">
        <f>SUM(D66+D95)</f>
        <v>81202700.450000003</v>
      </c>
      <c r="E65" s="126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4" t="s">
        <v>51</v>
      </c>
    </row>
    <row r="66" spans="1:17" ht="47.25" customHeight="1">
      <c r="A66" s="128" t="s">
        <v>52</v>
      </c>
      <c r="B66" s="129"/>
      <c r="C66" s="130" t="s">
        <v>24</v>
      </c>
      <c r="D66" s="131">
        <f>SUM(D68)</f>
        <v>442600</v>
      </c>
      <c r="E66" s="132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0"/>
    </row>
    <row r="67" spans="1:17" ht="18.75" customHeight="1">
      <c r="A67" s="134" t="s">
        <v>53</v>
      </c>
      <c r="B67" s="135"/>
      <c r="C67" s="136"/>
      <c r="D67" s="137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9"/>
    </row>
    <row r="68" spans="1:17" ht="15.75" customHeight="1">
      <c r="A68" s="140"/>
      <c r="B68" s="141"/>
      <c r="C68" s="142" t="s">
        <v>24</v>
      </c>
      <c r="D68" s="143">
        <f>SUM(D70)</f>
        <v>442600</v>
      </c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5"/>
    </row>
    <row r="69" spans="1:17" ht="21.6" customHeight="1">
      <c r="A69" s="66" t="s">
        <v>54</v>
      </c>
      <c r="B69" s="67"/>
      <c r="C69" s="146"/>
      <c r="D69" s="146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06"/>
    </row>
    <row r="70" spans="1:17" ht="15.75" customHeight="1">
      <c r="A70" s="68"/>
      <c r="B70" s="69"/>
      <c r="C70" s="148" t="s">
        <v>24</v>
      </c>
      <c r="D70" s="149">
        <f>SUM(D72+D74+D76+D78+D80+D82)</f>
        <v>442600</v>
      </c>
      <c r="E70" s="150"/>
      <c r="F70" s="150"/>
      <c r="G70" s="150"/>
      <c r="H70" s="150"/>
      <c r="I70" s="150"/>
      <c r="J70" s="150"/>
      <c r="K70" s="151"/>
      <c r="L70" s="150"/>
      <c r="M70" s="150"/>
      <c r="N70" s="150"/>
      <c r="O70" s="150"/>
      <c r="P70" s="150"/>
      <c r="Q70" s="152"/>
    </row>
    <row r="71" spans="1:17" ht="21.6" customHeight="1">
      <c r="A71" s="101" t="s">
        <v>55</v>
      </c>
      <c r="B71" s="51" t="s">
        <v>56</v>
      </c>
      <c r="C71" s="52" t="s">
        <v>31</v>
      </c>
      <c r="D71" s="153">
        <v>5</v>
      </c>
      <c r="E71" s="104"/>
      <c r="F71" s="104"/>
      <c r="G71" s="104"/>
      <c r="H71" s="104"/>
      <c r="I71" s="104"/>
      <c r="J71" s="104"/>
      <c r="K71" s="154">
        <v>5</v>
      </c>
      <c r="L71" s="155"/>
      <c r="M71" s="104"/>
      <c r="N71" s="104"/>
      <c r="O71" s="104"/>
      <c r="P71" s="156"/>
      <c r="Q71" s="156"/>
    </row>
    <row r="72" spans="1:17" ht="30.75" customHeight="1">
      <c r="A72" s="102"/>
      <c r="B72" s="56"/>
      <c r="C72" s="57" t="s">
        <v>24</v>
      </c>
      <c r="D72" s="157">
        <f>SUM(E72:P72)</f>
        <v>110000</v>
      </c>
      <c r="E72" s="158"/>
      <c r="F72" s="159"/>
      <c r="G72" s="160"/>
      <c r="H72" s="160"/>
      <c r="I72" s="160"/>
      <c r="J72" s="160"/>
      <c r="K72" s="161">
        <v>110000</v>
      </c>
      <c r="L72" s="158"/>
      <c r="M72" s="160"/>
      <c r="N72" s="160"/>
      <c r="O72" s="160"/>
      <c r="P72" s="160"/>
      <c r="Q72" s="160"/>
    </row>
    <row r="73" spans="1:17" ht="18.75">
      <c r="A73" s="101" t="s">
        <v>57</v>
      </c>
      <c r="B73" s="51" t="s">
        <v>56</v>
      </c>
      <c r="C73" s="52" t="s">
        <v>31</v>
      </c>
      <c r="D73" s="153">
        <v>4</v>
      </c>
      <c r="E73" s="104"/>
      <c r="F73" s="104"/>
      <c r="G73" s="104"/>
      <c r="H73" s="104"/>
      <c r="I73" s="104"/>
      <c r="J73" s="104"/>
      <c r="K73" s="154">
        <v>4</v>
      </c>
      <c r="L73" s="155"/>
      <c r="M73" s="104"/>
      <c r="N73" s="104"/>
      <c r="O73" s="104"/>
      <c r="P73" s="156"/>
      <c r="Q73" s="156"/>
    </row>
    <row r="74" spans="1:17" ht="30.75" customHeight="1">
      <c r="A74" s="102"/>
      <c r="B74" s="56"/>
      <c r="C74" s="57" t="s">
        <v>24</v>
      </c>
      <c r="D74" s="157">
        <f>SUM(E74:P74)</f>
        <v>21600</v>
      </c>
      <c r="E74" s="158"/>
      <c r="F74" s="159"/>
      <c r="G74" s="160"/>
      <c r="H74" s="160"/>
      <c r="I74" s="160"/>
      <c r="J74" s="160"/>
      <c r="K74" s="161">
        <v>21600</v>
      </c>
      <c r="L74" s="158"/>
      <c r="M74" s="160"/>
      <c r="N74" s="160"/>
      <c r="O74" s="160"/>
      <c r="P74" s="160"/>
      <c r="Q74" s="160"/>
    </row>
    <row r="75" spans="1:17" ht="21.6" customHeight="1">
      <c r="A75" s="101" t="s">
        <v>58</v>
      </c>
      <c r="B75" s="51" t="s">
        <v>56</v>
      </c>
      <c r="C75" s="52" t="s">
        <v>31</v>
      </c>
      <c r="D75" s="153">
        <v>10</v>
      </c>
      <c r="E75" s="104"/>
      <c r="F75" s="104"/>
      <c r="G75" s="104"/>
      <c r="H75" s="104"/>
      <c r="I75" s="104"/>
      <c r="J75" s="104"/>
      <c r="K75" s="154">
        <v>10</v>
      </c>
      <c r="L75" s="155"/>
      <c r="M75" s="104"/>
      <c r="N75" s="104"/>
      <c r="O75" s="104"/>
      <c r="P75" s="156"/>
      <c r="Q75" s="156"/>
    </row>
    <row r="76" spans="1:17" ht="21.6" customHeight="1">
      <c r="A76" s="102"/>
      <c r="B76" s="56"/>
      <c r="C76" s="57" t="s">
        <v>24</v>
      </c>
      <c r="D76" s="157">
        <f>SUM(E76:P76)</f>
        <v>25000</v>
      </c>
      <c r="E76" s="158"/>
      <c r="F76" s="159"/>
      <c r="G76" s="160"/>
      <c r="H76" s="160"/>
      <c r="I76" s="160"/>
      <c r="J76" s="160"/>
      <c r="K76" s="161">
        <v>25000</v>
      </c>
      <c r="L76" s="158"/>
      <c r="M76" s="160"/>
      <c r="N76" s="160"/>
      <c r="O76" s="160"/>
      <c r="P76" s="160"/>
      <c r="Q76" s="160"/>
    </row>
    <row r="77" spans="1:17" ht="21.6" customHeight="1">
      <c r="A77" s="101" t="s">
        <v>59</v>
      </c>
      <c r="B77" s="51" t="s">
        <v>56</v>
      </c>
      <c r="C77" s="52" t="s">
        <v>31</v>
      </c>
      <c r="D77" s="153">
        <v>1</v>
      </c>
      <c r="E77" s="104"/>
      <c r="F77" s="104"/>
      <c r="G77" s="104"/>
      <c r="H77" s="104"/>
      <c r="I77" s="104"/>
      <c r="J77" s="104"/>
      <c r="K77" s="154">
        <v>1</v>
      </c>
      <c r="L77" s="155"/>
      <c r="M77" s="104"/>
      <c r="N77" s="104"/>
      <c r="O77" s="104"/>
      <c r="P77" s="156"/>
      <c r="Q77" s="156"/>
    </row>
    <row r="78" spans="1:17" ht="21.6" customHeight="1">
      <c r="A78" s="102"/>
      <c r="B78" s="56"/>
      <c r="C78" s="57" t="s">
        <v>24</v>
      </c>
      <c r="D78" s="157">
        <f>SUM(E78:P78)</f>
        <v>32000</v>
      </c>
      <c r="E78" s="158"/>
      <c r="F78" s="159"/>
      <c r="G78" s="160"/>
      <c r="H78" s="160"/>
      <c r="I78" s="160"/>
      <c r="J78" s="160"/>
      <c r="K78" s="161">
        <v>32000</v>
      </c>
      <c r="L78" s="158"/>
      <c r="M78" s="160"/>
      <c r="N78" s="160"/>
      <c r="O78" s="160"/>
      <c r="P78" s="160"/>
      <c r="Q78" s="160"/>
    </row>
    <row r="79" spans="1:17" ht="21.6" customHeight="1">
      <c r="A79" s="101" t="s">
        <v>60</v>
      </c>
      <c r="B79" s="51" t="s">
        <v>61</v>
      </c>
      <c r="C79" s="52" t="s">
        <v>31</v>
      </c>
      <c r="D79" s="153">
        <v>10</v>
      </c>
      <c r="E79" s="104"/>
      <c r="F79" s="104"/>
      <c r="G79" s="104"/>
      <c r="H79" s="104"/>
      <c r="I79" s="104"/>
      <c r="J79" s="104"/>
      <c r="K79" s="154">
        <v>10</v>
      </c>
      <c r="L79" s="155"/>
      <c r="M79" s="104"/>
      <c r="N79" s="104"/>
      <c r="O79" s="104"/>
      <c r="P79" s="156"/>
      <c r="Q79" s="156"/>
    </row>
    <row r="80" spans="1:17" ht="21.6" customHeight="1">
      <c r="A80" s="102"/>
      <c r="B80" s="56"/>
      <c r="C80" s="57" t="s">
        <v>24</v>
      </c>
      <c r="D80" s="157">
        <f>SUM(E80:P80)</f>
        <v>210000</v>
      </c>
      <c r="E80" s="158"/>
      <c r="F80" s="159"/>
      <c r="G80" s="160"/>
      <c r="H80" s="160"/>
      <c r="I80" s="160"/>
      <c r="J80" s="160"/>
      <c r="K80" s="160">
        <v>210000</v>
      </c>
      <c r="L80" s="158"/>
      <c r="M80" s="160"/>
      <c r="N80" s="160"/>
      <c r="O80" s="160"/>
      <c r="P80" s="160"/>
      <c r="Q80" s="160"/>
    </row>
    <row r="81" spans="1:17" ht="21.6" customHeight="1">
      <c r="A81" s="101" t="s">
        <v>62</v>
      </c>
      <c r="B81" s="51" t="s">
        <v>56</v>
      </c>
      <c r="C81" s="52" t="s">
        <v>31</v>
      </c>
      <c r="D81" s="153">
        <v>1</v>
      </c>
      <c r="E81" s="104"/>
      <c r="F81" s="104"/>
      <c r="G81" s="104"/>
      <c r="H81" s="104"/>
      <c r="I81" s="104"/>
      <c r="J81" s="104"/>
      <c r="K81" s="104"/>
      <c r="L81" s="155"/>
      <c r="M81" s="104"/>
      <c r="N81" s="104"/>
      <c r="O81" s="104"/>
      <c r="P81" s="156"/>
      <c r="Q81" s="156"/>
    </row>
    <row r="82" spans="1:17" ht="26.25" customHeight="1">
      <c r="A82" s="102"/>
      <c r="B82" s="56"/>
      <c r="C82" s="57" t="s">
        <v>24</v>
      </c>
      <c r="D82" s="157">
        <f>SUM(E82:P82)</f>
        <v>44000</v>
      </c>
      <c r="E82" s="158"/>
      <c r="F82" s="159"/>
      <c r="G82" s="160"/>
      <c r="H82" s="160"/>
      <c r="I82" s="160"/>
      <c r="J82" s="160"/>
      <c r="K82" s="160">
        <v>44000</v>
      </c>
      <c r="L82" s="158"/>
      <c r="M82" s="160"/>
      <c r="N82" s="160"/>
      <c r="O82" s="160"/>
      <c r="P82" s="160"/>
      <c r="Q82" s="160"/>
    </row>
    <row r="83" spans="1:17" ht="21.6" customHeight="1">
      <c r="A83" s="93" t="s">
        <v>39</v>
      </c>
      <c r="B83" s="94"/>
      <c r="C83" s="95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7"/>
    </row>
    <row r="84" spans="1:17" ht="21.6" customHeight="1">
      <c r="A84" s="98"/>
      <c r="B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1:17" ht="21.6" customHeight="1">
      <c r="A85" s="98"/>
      <c r="B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1:17" ht="21.6" customHeight="1">
      <c r="A86" s="98"/>
      <c r="B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1:17" ht="21.6" customHeight="1">
      <c r="A87" s="1" t="s">
        <v>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5"/>
      <c r="Q87" s="5"/>
    </row>
    <row r="88" spans="1:17" ht="21.6" customHeight="1">
      <c r="A88" s="7" t="s">
        <v>47</v>
      </c>
      <c r="B88" s="162"/>
      <c r="C88" s="162"/>
      <c r="D88" s="162"/>
      <c r="E88" s="5"/>
      <c r="F88" s="5"/>
      <c r="G88" s="5"/>
      <c r="H88" s="5"/>
      <c r="I88" s="5"/>
      <c r="J88" s="5"/>
      <c r="K88" s="5"/>
      <c r="L88" s="5"/>
      <c r="M88" s="5"/>
      <c r="N88" s="5"/>
      <c r="O88" s="100"/>
      <c r="P88" s="100"/>
      <c r="Q88" s="5"/>
    </row>
    <row r="89" spans="1:17" ht="21.6" customHeight="1">
      <c r="A89" s="7" t="s">
        <v>48</v>
      </c>
      <c r="B89" s="162"/>
      <c r="C89" s="162"/>
      <c r="D89" s="16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ht="21.6" customHeight="1">
      <c r="A90" s="7" t="s">
        <v>63</v>
      </c>
      <c r="B90" s="162"/>
      <c r="C90" s="162"/>
      <c r="D90" s="16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ht="21">
      <c r="A91" s="4" t="s">
        <v>42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ht="21.6" customHeight="1">
      <c r="A92" s="7"/>
      <c r="B92" s="162"/>
      <c r="C92" s="162"/>
      <c r="D92" s="16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ht="28.5" customHeight="1">
      <c r="A93" s="8" t="s">
        <v>5</v>
      </c>
      <c r="B93" s="10" t="s">
        <v>6</v>
      </c>
      <c r="C93" s="8" t="s">
        <v>7</v>
      </c>
      <c r="D93" s="10" t="s">
        <v>8</v>
      </c>
      <c r="E93" s="11" t="s">
        <v>9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3"/>
      <c r="Q93" s="8" t="s">
        <v>10</v>
      </c>
    </row>
    <row r="94" spans="1:17" ht="50.25" customHeight="1">
      <c r="A94" s="15"/>
      <c r="B94" s="18"/>
      <c r="C94" s="17"/>
      <c r="D94" s="18"/>
      <c r="E94" s="19" t="s">
        <v>11</v>
      </c>
      <c r="F94" s="18" t="s">
        <v>12</v>
      </c>
      <c r="G94" s="18" t="s">
        <v>13</v>
      </c>
      <c r="H94" s="18" t="s">
        <v>14</v>
      </c>
      <c r="I94" s="18" t="s">
        <v>15</v>
      </c>
      <c r="J94" s="18" t="s">
        <v>16</v>
      </c>
      <c r="K94" s="18" t="s">
        <v>17</v>
      </c>
      <c r="L94" s="18" t="s">
        <v>18</v>
      </c>
      <c r="M94" s="18" t="s">
        <v>19</v>
      </c>
      <c r="N94" s="18" t="s">
        <v>20</v>
      </c>
      <c r="O94" s="18" t="s">
        <v>21</v>
      </c>
      <c r="P94" s="18" t="s">
        <v>22</v>
      </c>
      <c r="Q94" s="15"/>
    </row>
    <row r="95" spans="1:17" ht="45" customHeight="1">
      <c r="A95" s="163" t="s">
        <v>64</v>
      </c>
      <c r="B95" s="164"/>
      <c r="C95" s="165" t="s">
        <v>24</v>
      </c>
      <c r="D95" s="166">
        <f>SUM(D96+D123)</f>
        <v>80760100.450000003</v>
      </c>
      <c r="E95" s="167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8" t="s">
        <v>25</v>
      </c>
    </row>
    <row r="96" spans="1:17" ht="21.6" customHeight="1">
      <c r="A96" s="169" t="s">
        <v>65</v>
      </c>
      <c r="B96" s="71"/>
      <c r="C96" s="170" t="s">
        <v>24</v>
      </c>
      <c r="D96" s="171">
        <f>SUM(D99+D113)</f>
        <v>9093800</v>
      </c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</row>
    <row r="97" spans="1:18" ht="13.5" customHeight="1">
      <c r="A97" s="172"/>
      <c r="B97" s="74"/>
      <c r="C97" s="173"/>
      <c r="D97" s="174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</row>
    <row r="98" spans="1:18" ht="21.6" customHeight="1">
      <c r="A98" s="43" t="s">
        <v>66</v>
      </c>
      <c r="B98" s="43"/>
      <c r="C98" s="44" t="s">
        <v>31</v>
      </c>
      <c r="D98" s="44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2"/>
    </row>
    <row r="99" spans="1:18" ht="21.6" customHeight="1">
      <c r="A99" s="42"/>
      <c r="B99" s="46"/>
      <c r="C99" s="47" t="s">
        <v>24</v>
      </c>
      <c r="D99" s="175">
        <f>SUM(D101+D105+D109)</f>
        <v>7593800</v>
      </c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176"/>
    </row>
    <row r="100" spans="1:18" ht="21.6" customHeight="1">
      <c r="A100" s="106" t="s">
        <v>67</v>
      </c>
      <c r="B100" s="67"/>
      <c r="C100" s="52" t="s">
        <v>31</v>
      </c>
      <c r="D100" s="52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8" ht="21.6" customHeight="1">
      <c r="A101" s="177"/>
      <c r="B101" s="69"/>
      <c r="C101" s="57" t="s">
        <v>24</v>
      </c>
      <c r="D101" s="178">
        <f>SUM(D103)</f>
        <v>2256800</v>
      </c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</row>
    <row r="102" spans="1:18" ht="21.6" customHeight="1">
      <c r="A102" s="180" t="s">
        <v>68</v>
      </c>
      <c r="B102" s="181" t="s">
        <v>69</v>
      </c>
      <c r="C102" s="44" t="s">
        <v>31</v>
      </c>
      <c r="D102" s="182">
        <f>SUM(E102:P102)</f>
        <v>0</v>
      </c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</row>
    <row r="103" spans="1:18" ht="21.6" customHeight="1">
      <c r="A103" s="184"/>
      <c r="B103" s="185"/>
      <c r="C103" s="47" t="s">
        <v>24</v>
      </c>
      <c r="D103" s="83">
        <f>SUM(E103:P103)</f>
        <v>2256800</v>
      </c>
      <c r="E103" s="186">
        <v>188065</v>
      </c>
      <c r="F103" s="186">
        <v>188065</v>
      </c>
      <c r="G103" s="186">
        <v>188065</v>
      </c>
      <c r="H103" s="186">
        <v>188070</v>
      </c>
      <c r="I103" s="186">
        <v>188070</v>
      </c>
      <c r="J103" s="186">
        <v>188065</v>
      </c>
      <c r="K103" s="186">
        <v>188065</v>
      </c>
      <c r="L103" s="186">
        <v>188065</v>
      </c>
      <c r="M103" s="186">
        <v>188065</v>
      </c>
      <c r="N103" s="186">
        <v>188070</v>
      </c>
      <c r="O103" s="186">
        <v>188070</v>
      </c>
      <c r="P103" s="186">
        <v>188065</v>
      </c>
      <c r="Q103" s="186"/>
    </row>
    <row r="104" spans="1:18" s="5" customFormat="1" ht="21.6" customHeight="1">
      <c r="A104" s="106" t="s">
        <v>70</v>
      </c>
      <c r="B104" s="67"/>
      <c r="C104" s="52" t="s">
        <v>31</v>
      </c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108"/>
    </row>
    <row r="105" spans="1:18" ht="21.6" customHeight="1">
      <c r="A105" s="108"/>
      <c r="B105" s="69"/>
      <c r="C105" s="57" t="s">
        <v>24</v>
      </c>
      <c r="D105" s="109">
        <f>SUM(D107)</f>
        <v>297000</v>
      </c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8"/>
    </row>
    <row r="106" spans="1:18" ht="21.6" customHeight="1">
      <c r="A106" s="180" t="s">
        <v>71</v>
      </c>
      <c r="B106" s="181" t="s">
        <v>72</v>
      </c>
      <c r="C106" s="44" t="s">
        <v>31</v>
      </c>
      <c r="D106" s="189">
        <v>1</v>
      </c>
      <c r="E106" s="104">
        <v>1</v>
      </c>
      <c r="F106" s="104">
        <v>1</v>
      </c>
      <c r="G106" s="104">
        <v>1</v>
      </c>
      <c r="H106" s="104">
        <v>1</v>
      </c>
      <c r="I106" s="104">
        <v>1</v>
      </c>
      <c r="J106" s="104">
        <v>1</v>
      </c>
      <c r="K106" s="104">
        <v>1</v>
      </c>
      <c r="L106" s="104">
        <v>1</v>
      </c>
      <c r="M106" s="104">
        <v>1</v>
      </c>
      <c r="N106" s="104">
        <v>1</v>
      </c>
      <c r="O106" s="104">
        <v>1</v>
      </c>
      <c r="P106" s="104">
        <v>1</v>
      </c>
      <c r="Q106" s="184"/>
    </row>
    <row r="107" spans="1:18" ht="21.6" customHeight="1">
      <c r="A107" s="184"/>
      <c r="B107" s="185"/>
      <c r="C107" s="47" t="s">
        <v>24</v>
      </c>
      <c r="D107" s="83">
        <f>SUM(E107:P107)</f>
        <v>297000</v>
      </c>
      <c r="E107" s="190">
        <v>24750</v>
      </c>
      <c r="F107" s="190">
        <v>24750</v>
      </c>
      <c r="G107" s="190">
        <v>24750</v>
      </c>
      <c r="H107" s="190">
        <v>24750</v>
      </c>
      <c r="I107" s="190">
        <v>24750</v>
      </c>
      <c r="J107" s="190">
        <v>24750</v>
      </c>
      <c r="K107" s="190">
        <v>24750</v>
      </c>
      <c r="L107" s="190">
        <v>24750</v>
      </c>
      <c r="M107" s="190">
        <v>24750</v>
      </c>
      <c r="N107" s="190">
        <v>24750</v>
      </c>
      <c r="O107" s="190">
        <v>24750</v>
      </c>
      <c r="P107" s="190">
        <v>24750</v>
      </c>
      <c r="Q107" s="191"/>
    </row>
    <row r="108" spans="1:18" s="5" customFormat="1" ht="15.75" customHeight="1">
      <c r="A108" s="43" t="s">
        <v>73</v>
      </c>
      <c r="B108" s="192"/>
      <c r="C108" s="44" t="s">
        <v>31</v>
      </c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</row>
    <row r="109" spans="1:18" s="5" customFormat="1" ht="21.6" customHeight="1">
      <c r="A109" s="42"/>
      <c r="B109" s="193"/>
      <c r="C109" s="47" t="s">
        <v>24</v>
      </c>
      <c r="D109" s="194">
        <f>SUM(D111)</f>
        <v>5040000</v>
      </c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6"/>
    </row>
    <row r="110" spans="1:18" s="5" customFormat="1" ht="21.6" customHeight="1">
      <c r="A110" s="180" t="s">
        <v>74</v>
      </c>
      <c r="B110" s="181" t="s">
        <v>75</v>
      </c>
      <c r="C110" s="44" t="s">
        <v>31</v>
      </c>
      <c r="D110" s="197" t="s">
        <v>76</v>
      </c>
      <c r="E110" s="198"/>
      <c r="F110" s="198"/>
      <c r="G110" s="198"/>
      <c r="H110" s="198"/>
      <c r="I110" s="198"/>
      <c r="J110" s="198"/>
      <c r="K110" s="198"/>
      <c r="L110" s="198"/>
      <c r="M110" s="198"/>
      <c r="N110" s="198"/>
      <c r="O110" s="198"/>
      <c r="Q110" s="198"/>
    </row>
    <row r="111" spans="1:18" s="5" customFormat="1" ht="21.6" customHeight="1">
      <c r="A111" s="199"/>
      <c r="B111" s="185"/>
      <c r="C111" s="47" t="s">
        <v>24</v>
      </c>
      <c r="D111" s="83">
        <f>SUM(F111:Q111)</f>
        <v>5040000</v>
      </c>
      <c r="E111" s="200">
        <v>0</v>
      </c>
      <c r="F111" s="200">
        <v>0</v>
      </c>
      <c r="G111" s="159">
        <v>2520000</v>
      </c>
      <c r="H111" s="200">
        <v>0</v>
      </c>
      <c r="I111" s="159">
        <v>2520000</v>
      </c>
      <c r="J111" s="200">
        <v>0</v>
      </c>
      <c r="K111" s="200">
        <v>0</v>
      </c>
      <c r="L111" s="200">
        <v>0</v>
      </c>
      <c r="M111" s="200">
        <v>0</v>
      </c>
      <c r="N111" s="200">
        <v>0</v>
      </c>
      <c r="O111" s="200">
        <v>0</v>
      </c>
      <c r="Q111" s="200"/>
    </row>
    <row r="112" spans="1:18" s="5" customFormat="1" ht="21.6" customHeight="1">
      <c r="A112" s="201" t="s">
        <v>77</v>
      </c>
      <c r="B112" s="43"/>
      <c r="C112" s="44" t="s">
        <v>31</v>
      </c>
      <c r="D112" s="45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</row>
    <row r="113" spans="1:256" s="5" customFormat="1" ht="27.75" customHeight="1">
      <c r="A113" s="202"/>
      <c r="B113" s="46"/>
      <c r="C113" s="47" t="s">
        <v>24</v>
      </c>
      <c r="D113" s="203">
        <f>SUM(E113:L113)</f>
        <v>1500000</v>
      </c>
      <c r="E113" s="83">
        <v>0</v>
      </c>
      <c r="F113" s="83">
        <v>0</v>
      </c>
      <c r="G113" s="83">
        <v>493050</v>
      </c>
      <c r="H113" s="204">
        <v>0</v>
      </c>
      <c r="I113" s="204">
        <v>493050</v>
      </c>
      <c r="J113" s="204">
        <v>0</v>
      </c>
      <c r="K113" s="83">
        <v>256950</v>
      </c>
      <c r="L113" s="204">
        <v>256950</v>
      </c>
      <c r="M113" s="204">
        <v>0</v>
      </c>
      <c r="N113" s="204">
        <v>0</v>
      </c>
      <c r="O113" s="204">
        <v>0</v>
      </c>
      <c r="P113" s="204">
        <v>0</v>
      </c>
      <c r="Q113" s="204"/>
    </row>
    <row r="114" spans="1:256" s="5" customFormat="1" ht="21.6" customHeight="1">
      <c r="A114" s="93" t="s">
        <v>39</v>
      </c>
      <c r="B114" s="94"/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7"/>
    </row>
    <row r="115" spans="1:256" s="5" customFormat="1" ht="21.6" customHeight="1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20"/>
    </row>
    <row r="116" spans="1:256" ht="21">
      <c r="A116" s="1" t="s">
        <v>0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18"/>
      <c r="Q116" s="120"/>
    </row>
    <row r="117" spans="1:256" ht="26.25" customHeight="1">
      <c r="A117" s="7" t="s">
        <v>47</v>
      </c>
      <c r="B117" s="162"/>
      <c r="C117" s="162"/>
      <c r="D117" s="162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100"/>
      <c r="P117" s="100"/>
      <c r="Q117" s="5"/>
    </row>
    <row r="118" spans="1:256" ht="17.25" customHeight="1">
      <c r="A118" s="7" t="s">
        <v>48</v>
      </c>
      <c r="B118" s="162"/>
      <c r="C118" s="162"/>
      <c r="D118" s="162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256" ht="21">
      <c r="A119" s="7" t="s">
        <v>63</v>
      </c>
      <c r="B119" s="162"/>
      <c r="C119" s="162"/>
      <c r="D119" s="162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256" ht="21">
      <c r="A120" s="4" t="s">
        <v>42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256" ht="33" customHeight="1">
      <c r="A121" s="8" t="s">
        <v>5</v>
      </c>
      <c r="B121" s="10" t="s">
        <v>6</v>
      </c>
      <c r="C121" s="8" t="s">
        <v>7</v>
      </c>
      <c r="D121" s="10" t="s">
        <v>8</v>
      </c>
      <c r="E121" s="11" t="s">
        <v>9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3"/>
      <c r="Q121" s="8" t="s">
        <v>10</v>
      </c>
      <c r="IV121" s="92">
        <f>SUM(D121:IU121)</f>
        <v>0</v>
      </c>
    </row>
    <row r="122" spans="1:256" ht="43.5" customHeight="1">
      <c r="A122" s="15"/>
      <c r="B122" s="18"/>
      <c r="C122" s="17"/>
      <c r="D122" s="18"/>
      <c r="E122" s="19" t="s">
        <v>11</v>
      </c>
      <c r="F122" s="18" t="s">
        <v>12</v>
      </c>
      <c r="G122" s="18" t="s">
        <v>13</v>
      </c>
      <c r="H122" s="18" t="s">
        <v>14</v>
      </c>
      <c r="I122" s="18" t="s">
        <v>15</v>
      </c>
      <c r="J122" s="18" t="s">
        <v>16</v>
      </c>
      <c r="K122" s="18" t="s">
        <v>17</v>
      </c>
      <c r="L122" s="18" t="s">
        <v>18</v>
      </c>
      <c r="M122" s="18" t="s">
        <v>19</v>
      </c>
      <c r="N122" s="18" t="s">
        <v>20</v>
      </c>
      <c r="O122" s="18" t="s">
        <v>21</v>
      </c>
      <c r="P122" s="18" t="s">
        <v>22</v>
      </c>
      <c r="Q122" s="15"/>
    </row>
    <row r="123" spans="1:256" ht="33" customHeight="1">
      <c r="A123" s="205" t="s">
        <v>78</v>
      </c>
      <c r="B123" s="206"/>
      <c r="C123" s="136"/>
      <c r="D123" s="207">
        <f>SUM(D124+D129+D132+D136)</f>
        <v>71666300.450000003</v>
      </c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9"/>
    </row>
    <row r="124" spans="1:256" ht="29.25" customHeight="1">
      <c r="A124" s="210" t="s">
        <v>79</v>
      </c>
      <c r="B124" s="211"/>
      <c r="C124" s="47"/>
      <c r="D124" s="212">
        <f>SUM(D126+D128)</f>
        <v>3060000</v>
      </c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3"/>
      <c r="P124" s="213"/>
      <c r="Q124" s="214"/>
    </row>
    <row r="125" spans="1:256" s="5" customFormat="1" ht="21.6" customHeight="1">
      <c r="A125" s="112" t="s">
        <v>80</v>
      </c>
      <c r="B125" s="215" t="s">
        <v>56</v>
      </c>
      <c r="C125" s="44" t="s">
        <v>31</v>
      </c>
      <c r="D125" s="153">
        <v>1</v>
      </c>
      <c r="E125" s="216"/>
      <c r="F125" s="216"/>
      <c r="G125" s="216"/>
      <c r="H125" s="216"/>
      <c r="I125" s="217"/>
      <c r="J125" s="217"/>
      <c r="K125" s="217"/>
      <c r="L125" s="217"/>
      <c r="M125" s="217"/>
      <c r="N125" s="217"/>
      <c r="O125" s="217"/>
      <c r="P125" s="217"/>
      <c r="Q125" s="217"/>
    </row>
    <row r="126" spans="1:256" s="5" customFormat="1" ht="21.6" customHeight="1">
      <c r="A126" s="89"/>
      <c r="B126" s="218"/>
      <c r="C126" s="47" t="s">
        <v>24</v>
      </c>
      <c r="D126" s="157">
        <v>1760000</v>
      </c>
      <c r="E126" s="219"/>
      <c r="F126" s="219"/>
      <c r="G126" s="219"/>
      <c r="H126" s="219"/>
      <c r="I126" s="220"/>
      <c r="J126" s="220"/>
      <c r="K126" s="220"/>
      <c r="L126" s="220"/>
      <c r="M126" s="220"/>
      <c r="N126" s="220"/>
      <c r="O126" s="220"/>
      <c r="P126" s="220"/>
      <c r="Q126" s="220"/>
    </row>
    <row r="127" spans="1:256" ht="20.25" customHeight="1">
      <c r="A127" s="112" t="s">
        <v>81</v>
      </c>
      <c r="B127" s="221" t="s">
        <v>56</v>
      </c>
      <c r="C127" s="44" t="s">
        <v>31</v>
      </c>
      <c r="D127" s="222">
        <v>1</v>
      </c>
      <c r="E127" s="216"/>
      <c r="F127" s="216"/>
      <c r="G127" s="216"/>
      <c r="H127" s="216"/>
      <c r="I127" s="223"/>
      <c r="J127" s="216"/>
      <c r="K127" s="217"/>
      <c r="L127" s="217"/>
      <c r="M127" s="217"/>
      <c r="N127" s="217"/>
      <c r="O127" s="217"/>
      <c r="P127" s="217"/>
      <c r="Q127" s="217"/>
    </row>
    <row r="128" spans="1:256" s="5" customFormat="1" ht="21.75" customHeight="1">
      <c r="A128" s="89"/>
      <c r="B128" s="224"/>
      <c r="C128" s="47" t="s">
        <v>24</v>
      </c>
      <c r="D128" s="157">
        <v>1300000</v>
      </c>
      <c r="E128" s="219"/>
      <c r="F128" s="219"/>
      <c r="G128" s="219"/>
      <c r="H128" s="219"/>
      <c r="I128" s="225"/>
      <c r="J128" s="219"/>
      <c r="K128" s="220"/>
      <c r="L128" s="220"/>
      <c r="M128" s="220"/>
      <c r="N128" s="220"/>
      <c r="O128" s="220"/>
      <c r="P128" s="220"/>
      <c r="Q128" s="220"/>
    </row>
    <row r="129" spans="1:20" s="5" customFormat="1" ht="29.25" customHeight="1">
      <c r="A129" s="210" t="s">
        <v>82</v>
      </c>
      <c r="B129" s="226"/>
      <c r="C129" s="227"/>
      <c r="D129" s="212">
        <f>SUM(D131)</f>
        <v>1288000</v>
      </c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4"/>
    </row>
    <row r="130" spans="1:20" s="5" customFormat="1" ht="24" customHeight="1">
      <c r="A130" s="112" t="s">
        <v>83</v>
      </c>
      <c r="B130" s="221" t="s">
        <v>72</v>
      </c>
      <c r="C130" s="44" t="s">
        <v>31</v>
      </c>
      <c r="D130" s="153">
        <v>1</v>
      </c>
      <c r="E130" s="216"/>
      <c r="F130" s="216"/>
      <c r="G130" s="216"/>
      <c r="H130" s="216"/>
      <c r="I130" s="217"/>
      <c r="J130" s="217"/>
      <c r="K130" s="217"/>
      <c r="L130" s="217">
        <v>1</v>
      </c>
      <c r="M130" s="217"/>
      <c r="N130" s="217"/>
      <c r="O130" s="217"/>
      <c r="P130" s="217"/>
      <c r="Q130" s="217"/>
    </row>
    <row r="131" spans="1:20" s="5" customFormat="1" ht="30.75" customHeight="1">
      <c r="A131" s="89"/>
      <c r="B131" s="224"/>
      <c r="C131" s="47" t="s">
        <v>24</v>
      </c>
      <c r="D131" s="157">
        <f>SUM(L131)</f>
        <v>1288000</v>
      </c>
      <c r="E131" s="219"/>
      <c r="F131" s="219"/>
      <c r="G131" s="219"/>
      <c r="H131" s="219"/>
      <c r="I131" s="220"/>
      <c r="J131" s="220"/>
      <c r="K131" s="220"/>
      <c r="L131" s="220">
        <v>1288000</v>
      </c>
      <c r="M131" s="220"/>
      <c r="N131" s="220"/>
      <c r="O131" s="220"/>
      <c r="P131" s="220"/>
      <c r="Q131" s="220"/>
    </row>
    <row r="132" spans="1:20" s="5" customFormat="1" ht="28.5" customHeight="1">
      <c r="A132" s="42" t="s">
        <v>84</v>
      </c>
      <c r="B132" s="192"/>
      <c r="C132" s="227" t="s">
        <v>24</v>
      </c>
      <c r="D132" s="212">
        <f>SUM(D135)</f>
        <v>8629600</v>
      </c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13"/>
      <c r="P132" s="213"/>
      <c r="Q132" s="82"/>
      <c r="R132" s="196">
        <f>SUM(E138:L138)</f>
        <v>38153500.450000003</v>
      </c>
    </row>
    <row r="133" spans="1:20" s="14" customFormat="1" ht="9" customHeight="1">
      <c r="A133" s="42"/>
      <c r="B133" s="193"/>
      <c r="C133" s="47"/>
      <c r="D133" s="228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  <c r="Q133" s="230"/>
      <c r="R133" s="14">
        <v>1735223.95</v>
      </c>
      <c r="S133" s="14">
        <v>3922325</v>
      </c>
      <c r="T133" s="14">
        <v>3922325</v>
      </c>
    </row>
    <row r="134" spans="1:20" s="14" customFormat="1" ht="21.75" customHeight="1">
      <c r="A134" s="112" t="s">
        <v>85</v>
      </c>
      <c r="B134" s="88" t="s">
        <v>56</v>
      </c>
      <c r="C134" s="44" t="s">
        <v>31</v>
      </c>
      <c r="D134" s="52">
        <v>1</v>
      </c>
      <c r="E134" s="216"/>
      <c r="F134" s="216"/>
      <c r="G134" s="216"/>
      <c r="H134" s="231"/>
      <c r="I134" s="231"/>
      <c r="J134" s="231"/>
      <c r="K134" s="231"/>
      <c r="L134" s="231"/>
      <c r="M134" s="217"/>
      <c r="N134" s="217"/>
      <c r="O134" s="217"/>
      <c r="P134" s="217"/>
      <c r="Q134" s="217"/>
      <c r="R134" s="14">
        <v>3922325</v>
      </c>
      <c r="S134" s="14">
        <v>3922325</v>
      </c>
      <c r="T134" s="14">
        <v>3922325</v>
      </c>
    </row>
    <row r="135" spans="1:20" ht="21.6" customHeight="1">
      <c r="A135" s="89"/>
      <c r="B135" s="56"/>
      <c r="C135" s="47" t="s">
        <v>24</v>
      </c>
      <c r="D135" s="157">
        <v>8629600</v>
      </c>
      <c r="E135" s="219"/>
      <c r="F135" s="219"/>
      <c r="G135" s="219"/>
      <c r="H135" s="111"/>
      <c r="I135" s="111"/>
      <c r="J135" s="111"/>
      <c r="K135" s="111"/>
      <c r="L135" s="111"/>
      <c r="M135" s="220"/>
      <c r="N135" s="220"/>
      <c r="O135" s="220"/>
      <c r="P135" s="220"/>
      <c r="Q135" s="220"/>
      <c r="R135" s="2">
        <f>SUM(R133:R134)</f>
        <v>5657548.9500000002</v>
      </c>
      <c r="S135" s="2">
        <f>SUM(S133:S134)</f>
        <v>7844650</v>
      </c>
      <c r="T135" s="2">
        <v>6774925</v>
      </c>
    </row>
    <row r="136" spans="1:20" ht="38.25" customHeight="1">
      <c r="A136" s="210" t="s">
        <v>86</v>
      </c>
      <c r="B136" s="226"/>
      <c r="C136" s="227"/>
      <c r="D136" s="212">
        <f>SUM(D138+D140)</f>
        <v>58688700.450000003</v>
      </c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3"/>
      <c r="P136" s="213"/>
      <c r="Q136" s="214"/>
      <c r="T136" s="2">
        <v>1256726.5</v>
      </c>
    </row>
    <row r="137" spans="1:20" ht="21.6" customHeight="1">
      <c r="A137" s="112" t="s">
        <v>87</v>
      </c>
      <c r="B137" s="221" t="s">
        <v>88</v>
      </c>
      <c r="C137" s="44" t="s">
        <v>31</v>
      </c>
      <c r="D137" s="153">
        <v>1</v>
      </c>
      <c r="E137" s="216"/>
      <c r="F137" s="216"/>
      <c r="G137" s="216"/>
      <c r="H137" s="216"/>
      <c r="I137" s="217"/>
      <c r="J137" s="217"/>
      <c r="K137" s="217"/>
      <c r="L137" s="217"/>
      <c r="M137" s="217"/>
      <c r="N137" s="217"/>
      <c r="O137" s="217"/>
      <c r="P137" s="217"/>
      <c r="Q137" s="217"/>
      <c r="T137" s="232">
        <f>SUM(T133:T136)</f>
        <v>15876301.5</v>
      </c>
    </row>
    <row r="138" spans="1:20" ht="33.75" customHeight="1">
      <c r="A138" s="89"/>
      <c r="B138" s="224"/>
      <c r="C138" s="47" t="s">
        <v>24</v>
      </c>
      <c r="D138" s="157">
        <f>SUM(E138:P138)</f>
        <v>38153500.450000003</v>
      </c>
      <c r="E138" s="219">
        <v>5657548.9500000002</v>
      </c>
      <c r="F138" s="219">
        <v>7844650</v>
      </c>
      <c r="G138" s="233">
        <v>15876301.5</v>
      </c>
      <c r="H138" s="219"/>
      <c r="I138" s="220"/>
      <c r="J138" s="220"/>
      <c r="K138" s="220"/>
      <c r="L138" s="234">
        <v>8775000</v>
      </c>
      <c r="M138" s="220"/>
      <c r="N138" s="220"/>
      <c r="O138" s="220"/>
      <c r="P138" s="220"/>
      <c r="Q138" s="220"/>
    </row>
    <row r="139" spans="1:20" ht="21.6" customHeight="1">
      <c r="A139" s="112" t="s">
        <v>89</v>
      </c>
      <c r="B139" s="88" t="s">
        <v>88</v>
      </c>
      <c r="C139" s="44" t="s">
        <v>31</v>
      </c>
      <c r="D139" s="153">
        <v>1</v>
      </c>
      <c r="E139" s="216"/>
      <c r="F139" s="216"/>
      <c r="G139" s="216"/>
      <c r="H139" s="231" t="s">
        <v>90</v>
      </c>
      <c r="I139" s="231" t="s">
        <v>90</v>
      </c>
      <c r="J139" s="231"/>
      <c r="K139" s="231"/>
      <c r="L139" s="231" t="s">
        <v>90</v>
      </c>
      <c r="M139" s="217"/>
      <c r="N139" s="217">
        <v>1</v>
      </c>
      <c r="O139" s="217">
        <v>1</v>
      </c>
      <c r="P139" s="217">
        <v>1</v>
      </c>
      <c r="Q139" s="217"/>
    </row>
    <row r="140" spans="1:20" ht="37.5" customHeight="1">
      <c r="A140" s="89"/>
      <c r="B140" s="56"/>
      <c r="C140" s="47" t="s">
        <v>24</v>
      </c>
      <c r="D140" s="157">
        <f>SUM(H140:P140)</f>
        <v>20535200</v>
      </c>
      <c r="E140" s="219">
        <v>0</v>
      </c>
      <c r="F140" s="219">
        <v>0</v>
      </c>
      <c r="G140" s="219">
        <v>0</v>
      </c>
      <c r="H140" s="111">
        <v>2464224</v>
      </c>
      <c r="I140" s="111">
        <v>2258872</v>
      </c>
      <c r="J140" s="111">
        <v>0</v>
      </c>
      <c r="K140" s="111">
        <v>0</v>
      </c>
      <c r="L140" s="111">
        <v>2258872</v>
      </c>
      <c r="M140" s="220">
        <v>0</v>
      </c>
      <c r="N140" s="220">
        <v>2258872</v>
      </c>
      <c r="O140" s="220">
        <v>4312392</v>
      </c>
      <c r="P140" s="220">
        <v>6981968</v>
      </c>
      <c r="Q140" s="220"/>
    </row>
    <row r="141" spans="1:20" ht="21.6" customHeight="1">
      <c r="A141" s="93" t="s">
        <v>39</v>
      </c>
      <c r="B141" s="94"/>
      <c r="C141" s="9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7"/>
    </row>
    <row r="142" spans="1:20" ht="21">
      <c r="A142" s="235"/>
      <c r="B142" s="235"/>
      <c r="C142" s="235"/>
      <c r="D142" s="235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5"/>
      <c r="Q142" s="5"/>
    </row>
    <row r="143" spans="1:20" ht="21">
      <c r="A143" s="1" t="s">
        <v>0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5"/>
      <c r="Q143" s="5"/>
    </row>
    <row r="144" spans="1:20" ht="21">
      <c r="A144" s="7" t="s">
        <v>91</v>
      </c>
      <c r="B144" s="162"/>
      <c r="C144" s="162"/>
      <c r="D144" s="162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100"/>
      <c r="P144" s="100"/>
      <c r="Q144" s="5"/>
    </row>
    <row r="145" spans="1:19" ht="21">
      <c r="A145" s="7" t="s">
        <v>92</v>
      </c>
      <c r="B145" s="162"/>
      <c r="C145" s="162"/>
      <c r="D145" s="162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9" ht="21">
      <c r="A146" s="7" t="s">
        <v>93</v>
      </c>
      <c r="B146" s="162"/>
      <c r="C146" s="162"/>
      <c r="D146" s="162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9" ht="24" customHeight="1">
      <c r="A147" s="4" t="s">
        <v>94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9" ht="30" customHeight="1">
      <c r="A148" s="8" t="s">
        <v>5</v>
      </c>
      <c r="B148" s="10" t="s">
        <v>6</v>
      </c>
      <c r="C148" s="8" t="s">
        <v>7</v>
      </c>
      <c r="D148" s="10" t="s">
        <v>8</v>
      </c>
      <c r="E148" s="11" t="s">
        <v>9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3"/>
      <c r="Q148" s="8" t="s">
        <v>10</v>
      </c>
    </row>
    <row r="149" spans="1:19" ht="45" customHeight="1">
      <c r="A149" s="15"/>
      <c r="B149" s="18"/>
      <c r="C149" s="17"/>
      <c r="D149" s="18"/>
      <c r="E149" s="19" t="s">
        <v>11</v>
      </c>
      <c r="F149" s="18" t="s">
        <v>12</v>
      </c>
      <c r="G149" s="18" t="s">
        <v>13</v>
      </c>
      <c r="H149" s="18" t="s">
        <v>14</v>
      </c>
      <c r="I149" s="18" t="s">
        <v>15</v>
      </c>
      <c r="J149" s="18" t="s">
        <v>16</v>
      </c>
      <c r="K149" s="18" t="s">
        <v>17</v>
      </c>
      <c r="L149" s="18" t="s">
        <v>18</v>
      </c>
      <c r="M149" s="18" t="s">
        <v>19</v>
      </c>
      <c r="N149" s="18" t="s">
        <v>20</v>
      </c>
      <c r="O149" s="18" t="s">
        <v>21</v>
      </c>
      <c r="P149" s="18" t="s">
        <v>22</v>
      </c>
      <c r="Q149" s="15"/>
    </row>
    <row r="150" spans="1:19" ht="37.5" customHeight="1">
      <c r="A150" s="236" t="s">
        <v>95</v>
      </c>
      <c r="B150" s="237"/>
      <c r="C150" s="238"/>
      <c r="D150" s="239">
        <f>SUM(D151+D181+D242)</f>
        <v>20930630</v>
      </c>
      <c r="E150" s="240"/>
      <c r="F150" s="241"/>
      <c r="G150" s="241"/>
      <c r="H150" s="241"/>
      <c r="I150" s="241"/>
      <c r="J150" s="241"/>
      <c r="K150" s="241"/>
      <c r="L150" s="241"/>
      <c r="M150" s="241"/>
      <c r="N150" s="241"/>
      <c r="O150" s="241"/>
      <c r="P150" s="241"/>
      <c r="Q150" s="242" t="s">
        <v>51</v>
      </c>
    </row>
    <row r="151" spans="1:19" ht="45" customHeight="1">
      <c r="A151" s="243" t="s">
        <v>96</v>
      </c>
      <c r="B151" s="244"/>
      <c r="C151" s="245" t="s">
        <v>24</v>
      </c>
      <c r="D151" s="23">
        <f>SUM(D152)</f>
        <v>12740980</v>
      </c>
      <c r="E151" s="21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5"/>
    </row>
    <row r="152" spans="1:19" ht="45" customHeight="1">
      <c r="A152" s="246" t="s">
        <v>97</v>
      </c>
      <c r="B152" s="247"/>
      <c r="C152" s="248" t="s">
        <v>24</v>
      </c>
      <c r="D152" s="249">
        <f>SUM(D154)</f>
        <v>12740980</v>
      </c>
      <c r="E152" s="250"/>
      <c r="F152" s="251"/>
      <c r="G152" s="251"/>
      <c r="H152" s="251"/>
      <c r="I152" s="251"/>
      <c r="J152" s="251"/>
      <c r="K152" s="251"/>
      <c r="L152" s="251"/>
      <c r="M152" s="251"/>
      <c r="N152" s="251"/>
      <c r="O152" s="251"/>
      <c r="P152" s="251"/>
      <c r="Q152" s="252"/>
    </row>
    <row r="153" spans="1:19" ht="21.6" customHeight="1">
      <c r="A153" s="71" t="s">
        <v>98</v>
      </c>
      <c r="B153" s="71"/>
      <c r="C153" s="72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139"/>
      <c r="R153" s="253"/>
    </row>
    <row r="154" spans="1:19" s="5" customFormat="1" ht="15.75" customHeight="1">
      <c r="A154" s="254"/>
      <c r="B154" s="74"/>
      <c r="C154" s="75" t="s">
        <v>24</v>
      </c>
      <c r="D154" s="255">
        <f>SUM(D156)</f>
        <v>12740980</v>
      </c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145"/>
    </row>
    <row r="155" spans="1:19" s="5" customFormat="1" ht="17.25" customHeight="1">
      <c r="A155" s="42" t="s">
        <v>99</v>
      </c>
      <c r="B155" s="256"/>
      <c r="C155" s="44" t="s">
        <v>31</v>
      </c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82"/>
    </row>
    <row r="156" spans="1:19" s="5" customFormat="1" ht="21.6" customHeight="1">
      <c r="A156" s="42"/>
      <c r="B156" s="257"/>
      <c r="C156" s="47" t="s">
        <v>24</v>
      </c>
      <c r="D156" s="258">
        <f>SUM(D158+D160+D166)</f>
        <v>12740980</v>
      </c>
      <c r="E156" s="259"/>
      <c r="F156" s="259"/>
      <c r="G156" s="259"/>
      <c r="H156" s="259"/>
      <c r="I156" s="259"/>
      <c r="J156" s="259"/>
      <c r="K156" s="259"/>
      <c r="L156" s="259"/>
      <c r="M156" s="259"/>
      <c r="N156" s="259"/>
      <c r="O156" s="259"/>
      <c r="P156" s="259"/>
      <c r="Q156" s="230"/>
    </row>
    <row r="157" spans="1:19" s="5" customFormat="1" ht="21.6" customHeight="1">
      <c r="A157" s="50" t="s">
        <v>100</v>
      </c>
      <c r="B157" s="51" t="s">
        <v>38</v>
      </c>
      <c r="C157" s="52" t="s">
        <v>31</v>
      </c>
      <c r="D157" s="260">
        <v>380</v>
      </c>
      <c r="E157" s="54"/>
      <c r="F157" s="54"/>
      <c r="G157" s="54">
        <v>380</v>
      </c>
      <c r="H157" s="54">
        <v>380</v>
      </c>
      <c r="I157" s="54">
        <v>380</v>
      </c>
      <c r="J157" s="261"/>
      <c r="K157" s="261"/>
      <c r="L157" s="261"/>
      <c r="M157" s="261">
        <v>380</v>
      </c>
      <c r="N157" s="261">
        <v>380</v>
      </c>
      <c r="O157" s="261">
        <v>380</v>
      </c>
      <c r="P157" s="54"/>
      <c r="Q157" s="50"/>
      <c r="R157" s="262"/>
    </row>
    <row r="158" spans="1:19" s="5" customFormat="1" ht="40.5" customHeight="1">
      <c r="A158" s="50"/>
      <c r="B158" s="56"/>
      <c r="C158" s="57" t="s">
        <v>24</v>
      </c>
      <c r="D158" s="263">
        <f>SUM(E158:P158)</f>
        <v>1254000</v>
      </c>
      <c r="E158" s="264">
        <v>0</v>
      </c>
      <c r="F158" s="264">
        <v>0</v>
      </c>
      <c r="G158" s="265">
        <v>209000</v>
      </c>
      <c r="H158" s="265">
        <v>209000</v>
      </c>
      <c r="I158" s="265">
        <v>209000</v>
      </c>
      <c r="J158" s="264">
        <v>0</v>
      </c>
      <c r="K158" s="264">
        <v>0</v>
      </c>
      <c r="L158" s="264">
        <v>0</v>
      </c>
      <c r="M158" s="265">
        <v>209000</v>
      </c>
      <c r="N158" s="265">
        <v>209000</v>
      </c>
      <c r="O158" s="265">
        <v>209000</v>
      </c>
      <c r="P158" s="264">
        <v>0</v>
      </c>
      <c r="Q158" s="65"/>
      <c r="S158" s="262"/>
    </row>
    <row r="159" spans="1:19" s="5" customFormat="1" ht="21.6" customHeight="1">
      <c r="A159" s="79" t="s">
        <v>101</v>
      </c>
      <c r="B159" s="256" t="s">
        <v>38</v>
      </c>
      <c r="C159" s="44" t="s">
        <v>31</v>
      </c>
      <c r="D159" s="266"/>
      <c r="E159" s="267"/>
      <c r="F159" s="267"/>
      <c r="G159" s="267"/>
      <c r="H159" s="267"/>
      <c r="I159" s="267"/>
      <c r="J159" s="267"/>
      <c r="K159" s="267"/>
      <c r="L159" s="267"/>
      <c r="M159" s="267"/>
      <c r="N159" s="267"/>
      <c r="O159" s="267"/>
      <c r="P159" s="267"/>
      <c r="Q159" s="82"/>
      <c r="R159" s="196"/>
    </row>
    <row r="160" spans="1:19" s="14" customFormat="1" ht="21" customHeight="1">
      <c r="A160" s="82"/>
      <c r="B160" s="257"/>
      <c r="C160" s="47" t="s">
        <v>24</v>
      </c>
      <c r="D160" s="268">
        <f>SUM(D162+D164)</f>
        <v>9193500</v>
      </c>
      <c r="E160" s="269"/>
      <c r="F160" s="269"/>
      <c r="G160" s="269"/>
      <c r="H160" s="269"/>
      <c r="I160" s="269"/>
      <c r="J160" s="269"/>
      <c r="K160" s="269"/>
      <c r="L160" s="269"/>
      <c r="M160" s="269"/>
      <c r="N160" s="269"/>
      <c r="O160" s="269"/>
      <c r="P160" s="269"/>
      <c r="Q160" s="270"/>
      <c r="R160" s="271"/>
    </row>
    <row r="161" spans="1:18" s="14" customFormat="1" ht="20.25" customHeight="1">
      <c r="A161" s="112" t="s">
        <v>102</v>
      </c>
      <c r="B161" s="51" t="s">
        <v>38</v>
      </c>
      <c r="C161" s="52" t="s">
        <v>31</v>
      </c>
      <c r="D161" s="260">
        <v>300</v>
      </c>
      <c r="E161" s="272"/>
      <c r="F161" s="272"/>
      <c r="G161" s="272">
        <v>300</v>
      </c>
      <c r="H161" s="272">
        <v>300</v>
      </c>
      <c r="I161" s="272"/>
      <c r="J161" s="272"/>
      <c r="K161" s="272">
        <v>300</v>
      </c>
      <c r="L161" s="272"/>
      <c r="M161" s="272">
        <v>300</v>
      </c>
      <c r="N161" s="272"/>
      <c r="O161" s="272"/>
      <c r="P161" s="273"/>
      <c r="Q161" s="274"/>
    </row>
    <row r="162" spans="1:18" ht="16.5" customHeight="1">
      <c r="A162" s="89"/>
      <c r="B162" s="56"/>
      <c r="C162" s="57" t="s">
        <v>24</v>
      </c>
      <c r="D162" s="263">
        <f>SUM(F162:N162)</f>
        <v>7193500</v>
      </c>
      <c r="E162" s="264">
        <v>0</v>
      </c>
      <c r="F162" s="264">
        <v>0</v>
      </c>
      <c r="G162" s="275">
        <v>2596750</v>
      </c>
      <c r="H162" s="275">
        <v>1000000</v>
      </c>
      <c r="I162" s="264">
        <v>0</v>
      </c>
      <c r="J162" s="264">
        <v>0</v>
      </c>
      <c r="K162" s="265">
        <v>2596750</v>
      </c>
      <c r="L162" s="276">
        <v>0</v>
      </c>
      <c r="M162" s="265">
        <v>1000000</v>
      </c>
      <c r="N162" s="264">
        <v>0</v>
      </c>
      <c r="O162" s="264">
        <v>0</v>
      </c>
      <c r="P162" s="264">
        <v>0</v>
      </c>
      <c r="Q162" s="277"/>
    </row>
    <row r="163" spans="1:18" ht="21" customHeight="1">
      <c r="A163" s="50" t="s">
        <v>103</v>
      </c>
      <c r="B163" s="51" t="s">
        <v>38</v>
      </c>
      <c r="C163" s="52" t="s">
        <v>31</v>
      </c>
      <c r="D163" s="260">
        <v>300</v>
      </c>
      <c r="E163" s="272"/>
      <c r="F163" s="272">
        <v>300</v>
      </c>
      <c r="G163" s="272">
        <v>300</v>
      </c>
      <c r="H163" s="272">
        <v>300</v>
      </c>
      <c r="I163" s="272">
        <v>300</v>
      </c>
      <c r="J163" s="272">
        <v>300</v>
      </c>
      <c r="K163" s="272">
        <v>300</v>
      </c>
      <c r="L163" s="272">
        <v>300</v>
      </c>
      <c r="M163" s="272">
        <v>300</v>
      </c>
      <c r="N163" s="272">
        <v>300</v>
      </c>
      <c r="O163" s="272">
        <v>300</v>
      </c>
      <c r="P163" s="272">
        <v>300</v>
      </c>
      <c r="Q163" s="278"/>
    </row>
    <row r="164" spans="1:18" ht="20.25" customHeight="1">
      <c r="A164" s="89"/>
      <c r="B164" s="56"/>
      <c r="C164" s="57" t="s">
        <v>24</v>
      </c>
      <c r="D164" s="263">
        <f>SUM(F164:P164)</f>
        <v>2000000</v>
      </c>
      <c r="E164" s="276"/>
      <c r="F164" s="279">
        <v>200000</v>
      </c>
      <c r="G164" s="279">
        <v>200000</v>
      </c>
      <c r="H164" s="279">
        <v>200000</v>
      </c>
      <c r="I164" s="279">
        <v>200000</v>
      </c>
      <c r="J164" s="279">
        <v>200000</v>
      </c>
      <c r="K164" s="279">
        <v>166000</v>
      </c>
      <c r="L164" s="279">
        <v>167000</v>
      </c>
      <c r="M164" s="279">
        <v>167000</v>
      </c>
      <c r="N164" s="279">
        <v>166000</v>
      </c>
      <c r="O164" s="279">
        <v>167000</v>
      </c>
      <c r="P164" s="279">
        <v>167000</v>
      </c>
      <c r="Q164" s="277"/>
    </row>
    <row r="165" spans="1:18" ht="23.25" customHeight="1">
      <c r="A165" s="79" t="s">
        <v>104</v>
      </c>
      <c r="B165" s="256" t="s">
        <v>38</v>
      </c>
      <c r="C165" s="44" t="s">
        <v>31</v>
      </c>
      <c r="D165" s="266">
        <v>100</v>
      </c>
      <c r="E165" s="267"/>
      <c r="F165" s="267"/>
      <c r="G165" s="267"/>
      <c r="H165" s="267"/>
      <c r="I165" s="267"/>
      <c r="J165" s="267"/>
      <c r="K165" s="267"/>
      <c r="L165" s="267"/>
      <c r="M165" s="267"/>
      <c r="N165" s="267"/>
      <c r="O165" s="267"/>
      <c r="P165" s="267"/>
      <c r="Q165" s="82"/>
    </row>
    <row r="166" spans="1:18" ht="22.5" customHeight="1">
      <c r="A166" s="82"/>
      <c r="B166" s="257"/>
      <c r="C166" s="47" t="s">
        <v>24</v>
      </c>
      <c r="D166" s="280">
        <f>SUM(D168+D170)</f>
        <v>2293480</v>
      </c>
      <c r="E166" s="269"/>
      <c r="F166" s="269"/>
      <c r="G166" s="269"/>
      <c r="H166" s="269"/>
      <c r="I166" s="269"/>
      <c r="J166" s="269"/>
      <c r="K166" s="269"/>
      <c r="L166" s="269"/>
      <c r="M166" s="269"/>
      <c r="N166" s="269"/>
      <c r="O166" s="269"/>
      <c r="P166" s="269"/>
      <c r="Q166" s="270"/>
      <c r="R166" s="2">
        <v>1249030</v>
      </c>
    </row>
    <row r="167" spans="1:18" ht="19.5" customHeight="1">
      <c r="A167" s="112" t="s">
        <v>105</v>
      </c>
      <c r="B167" s="51" t="s">
        <v>38</v>
      </c>
      <c r="C167" s="52" t="s">
        <v>31</v>
      </c>
      <c r="D167" s="260">
        <v>100</v>
      </c>
      <c r="E167" s="272"/>
      <c r="F167" s="272"/>
      <c r="G167" s="272"/>
      <c r="H167" s="272">
        <v>100</v>
      </c>
      <c r="I167" s="272"/>
      <c r="J167" s="272"/>
      <c r="K167" s="272">
        <v>100</v>
      </c>
      <c r="L167" s="272"/>
      <c r="M167" s="272"/>
      <c r="N167" s="272"/>
      <c r="O167" s="272"/>
      <c r="P167" s="273"/>
      <c r="Q167" s="274"/>
      <c r="R167" s="253">
        <f>SUM(L170)</f>
        <v>293480</v>
      </c>
    </row>
    <row r="168" spans="1:18" ht="18.75">
      <c r="A168" s="89"/>
      <c r="B168" s="56"/>
      <c r="C168" s="57" t="s">
        <v>24</v>
      </c>
      <c r="D168" s="263">
        <f>SUM(H168:L168)</f>
        <v>2000000</v>
      </c>
      <c r="E168" s="264">
        <v>0</v>
      </c>
      <c r="F168" s="264">
        <v>0</v>
      </c>
      <c r="G168" s="264">
        <v>0</v>
      </c>
      <c r="H168" s="265">
        <v>1044450</v>
      </c>
      <c r="I168" s="264">
        <v>0</v>
      </c>
      <c r="J168" s="264">
        <v>0</v>
      </c>
      <c r="K168" s="265">
        <v>955550</v>
      </c>
      <c r="L168" s="264">
        <v>0</v>
      </c>
      <c r="M168" s="264">
        <v>0</v>
      </c>
      <c r="N168" s="264">
        <v>0</v>
      </c>
      <c r="O168" s="264">
        <v>0</v>
      </c>
      <c r="P168" s="264">
        <v>0</v>
      </c>
      <c r="Q168" s="277"/>
      <c r="R168" s="253">
        <f>SUM(R166-R167)</f>
        <v>955550</v>
      </c>
    </row>
    <row r="169" spans="1:18" ht="13.5" customHeight="1">
      <c r="A169" s="112" t="s">
        <v>106</v>
      </c>
      <c r="B169" s="51"/>
      <c r="C169" s="52" t="s">
        <v>31</v>
      </c>
      <c r="D169" s="260"/>
      <c r="E169" s="272"/>
      <c r="F169" s="272"/>
      <c r="G169" s="272"/>
      <c r="H169" s="272"/>
      <c r="I169" s="272"/>
      <c r="J169" s="272"/>
      <c r="K169" s="272"/>
      <c r="L169" s="272">
        <v>100</v>
      </c>
      <c r="M169" s="272"/>
      <c r="N169" s="272"/>
      <c r="O169" s="272"/>
      <c r="P169" s="273"/>
      <c r="Q169" s="274"/>
      <c r="R169" s="253"/>
    </row>
    <row r="170" spans="1:18" ht="18.75">
      <c r="A170" s="89"/>
      <c r="B170" s="56"/>
      <c r="C170" s="57" t="s">
        <v>24</v>
      </c>
      <c r="D170" s="281">
        <f>SUM(E170:P170)</f>
        <v>293480</v>
      </c>
      <c r="E170" s="264">
        <v>0</v>
      </c>
      <c r="F170" s="264">
        <v>0</v>
      </c>
      <c r="G170" s="264">
        <v>0</v>
      </c>
      <c r="H170" s="264">
        <v>0</v>
      </c>
      <c r="I170" s="264">
        <v>0</v>
      </c>
      <c r="J170" s="264">
        <v>0</v>
      </c>
      <c r="K170" s="264">
        <v>0</v>
      </c>
      <c r="L170" s="265">
        <v>293480</v>
      </c>
      <c r="M170" s="264">
        <v>0</v>
      </c>
      <c r="N170" s="264">
        <v>0</v>
      </c>
      <c r="O170" s="264">
        <v>0</v>
      </c>
      <c r="P170" s="264">
        <v>0</v>
      </c>
      <c r="Q170" s="282"/>
      <c r="R170" s="253"/>
    </row>
    <row r="171" spans="1:18" ht="21.6" customHeight="1">
      <c r="A171" s="93" t="s">
        <v>39</v>
      </c>
      <c r="B171" s="94"/>
      <c r="C171" s="95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7"/>
    </row>
    <row r="172" spans="1:18" ht="21.6" customHeight="1">
      <c r="A172" s="1" t="s">
        <v>0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5"/>
      <c r="Q172" s="5"/>
    </row>
    <row r="173" spans="1:18" ht="21">
      <c r="A173" s="7" t="s">
        <v>107</v>
      </c>
      <c r="B173" s="162"/>
      <c r="C173" s="7" t="s">
        <v>108</v>
      </c>
      <c r="D173" s="162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100"/>
      <c r="P173" s="100"/>
      <c r="Q173" s="5"/>
    </row>
    <row r="174" spans="1:18" ht="21.6" customHeight="1">
      <c r="A174" s="7" t="s">
        <v>92</v>
      </c>
      <c r="B174" s="162"/>
      <c r="C174" s="162"/>
      <c r="D174" s="162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1:18" ht="21">
      <c r="A175" s="7" t="s">
        <v>109</v>
      </c>
      <c r="B175" s="162"/>
      <c r="C175" s="162"/>
      <c r="D175" s="162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1:18" ht="21">
      <c r="A176" s="4" t="s">
        <v>110</v>
      </c>
    </row>
    <row r="177" spans="1:17" ht="21">
      <c r="A177" s="4" t="s">
        <v>111</v>
      </c>
    </row>
    <row r="178" spans="1:17" s="5" customFormat="1" ht="24.75" customHeight="1">
      <c r="A178" s="8" t="s">
        <v>5</v>
      </c>
      <c r="B178" s="10" t="s">
        <v>6</v>
      </c>
      <c r="C178" s="8" t="s">
        <v>7</v>
      </c>
      <c r="D178" s="10" t="s">
        <v>8</v>
      </c>
      <c r="E178" s="11" t="s">
        <v>9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3"/>
      <c r="Q178" s="8" t="s">
        <v>10</v>
      </c>
    </row>
    <row r="179" spans="1:17" s="5" customFormat="1" ht="23.25" customHeight="1">
      <c r="A179" s="15"/>
      <c r="B179" s="18"/>
      <c r="C179" s="17"/>
      <c r="D179" s="18"/>
      <c r="E179" s="19" t="s">
        <v>11</v>
      </c>
      <c r="F179" s="18" t="s">
        <v>12</v>
      </c>
      <c r="G179" s="18" t="s">
        <v>13</v>
      </c>
      <c r="H179" s="18" t="s">
        <v>14</v>
      </c>
      <c r="I179" s="18" t="s">
        <v>15</v>
      </c>
      <c r="J179" s="18" t="s">
        <v>16</v>
      </c>
      <c r="K179" s="18" t="s">
        <v>17</v>
      </c>
      <c r="L179" s="18" t="s">
        <v>18</v>
      </c>
      <c r="M179" s="18" t="s">
        <v>19</v>
      </c>
      <c r="N179" s="18" t="s">
        <v>20</v>
      </c>
      <c r="O179" s="18" t="s">
        <v>21</v>
      </c>
      <c r="P179" s="18" t="s">
        <v>22</v>
      </c>
      <c r="Q179" s="15"/>
    </row>
    <row r="180" spans="1:17" s="5" customFormat="1" ht="28.5" customHeight="1">
      <c r="A180" s="236" t="s">
        <v>112</v>
      </c>
      <c r="B180" s="237"/>
      <c r="C180" s="283"/>
      <c r="D180" s="284"/>
      <c r="E180" s="285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6" t="s">
        <v>51</v>
      </c>
    </row>
    <row r="181" spans="1:17" s="5" customFormat="1" ht="43.5" customHeight="1">
      <c r="A181" s="287" t="s">
        <v>113</v>
      </c>
      <c r="B181" s="288"/>
      <c r="C181" s="289" t="s">
        <v>24</v>
      </c>
      <c r="D181" s="290">
        <f>SUM(D183)</f>
        <v>384580</v>
      </c>
      <c r="E181" s="291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3"/>
    </row>
    <row r="182" spans="1:17" s="5" customFormat="1" ht="21.6" customHeight="1">
      <c r="A182" s="108" t="s">
        <v>114</v>
      </c>
      <c r="B182" s="108"/>
      <c r="C182" s="294"/>
      <c r="D182" s="295"/>
      <c r="E182" s="295"/>
      <c r="F182" s="295"/>
      <c r="G182" s="295"/>
      <c r="H182" s="295"/>
      <c r="I182" s="295"/>
      <c r="J182" s="295"/>
      <c r="K182" s="295"/>
      <c r="L182" s="295"/>
      <c r="M182" s="295"/>
      <c r="N182" s="295"/>
      <c r="O182" s="295"/>
      <c r="P182" s="295"/>
      <c r="Q182" s="106"/>
    </row>
    <row r="183" spans="1:17" s="5" customFormat="1" ht="21.75" customHeight="1">
      <c r="A183" s="108"/>
      <c r="B183" s="108"/>
      <c r="C183" s="57"/>
      <c r="D183" s="296">
        <f>SUM(D184)</f>
        <v>384580</v>
      </c>
      <c r="E183" s="297"/>
      <c r="F183" s="297"/>
      <c r="G183" s="297"/>
      <c r="H183" s="297"/>
      <c r="I183" s="297"/>
      <c r="J183" s="297"/>
      <c r="K183" s="297"/>
      <c r="L183" s="297"/>
      <c r="M183" s="297"/>
      <c r="N183" s="297"/>
      <c r="O183" s="297"/>
      <c r="P183" s="297"/>
      <c r="Q183" s="188"/>
    </row>
    <row r="184" spans="1:17" s="5" customFormat="1" ht="39.75" customHeight="1">
      <c r="A184" s="298" t="s">
        <v>115</v>
      </c>
      <c r="B184" s="299"/>
      <c r="C184" s="300" t="s">
        <v>24</v>
      </c>
      <c r="D184" s="301">
        <f>SUM(D186+D188+D190+D192+D194+D196+D198+D210+D212+D214+D216+D218+D220+D222+D224+D226+D228+D230+D232)</f>
        <v>384580</v>
      </c>
      <c r="E184" s="302"/>
      <c r="F184" s="302"/>
      <c r="G184" s="302"/>
      <c r="H184" s="302"/>
      <c r="I184" s="302"/>
      <c r="J184" s="302"/>
      <c r="K184" s="302"/>
      <c r="L184" s="302"/>
      <c r="M184" s="302"/>
      <c r="N184" s="302"/>
      <c r="O184" s="302"/>
      <c r="P184" s="302"/>
      <c r="Q184" s="303"/>
    </row>
    <row r="185" spans="1:17" s="5" customFormat="1" ht="29.25" customHeight="1">
      <c r="A185" s="112" t="s">
        <v>116</v>
      </c>
      <c r="B185" s="221" t="s">
        <v>38</v>
      </c>
      <c r="C185" s="52" t="s">
        <v>31</v>
      </c>
      <c r="D185" s="153">
        <v>20</v>
      </c>
      <c r="E185" s="216"/>
      <c r="F185" s="216"/>
      <c r="G185" s="216">
        <v>20</v>
      </c>
      <c r="H185" s="216"/>
      <c r="I185" s="217"/>
      <c r="J185" s="217"/>
      <c r="K185" s="217"/>
      <c r="L185" s="217"/>
      <c r="M185" s="217"/>
      <c r="N185" s="217"/>
      <c r="O185" s="217"/>
      <c r="P185" s="217"/>
      <c r="Q185" s="304"/>
    </row>
    <row r="186" spans="1:17" s="14" customFormat="1" ht="29.25" customHeight="1">
      <c r="A186" s="89"/>
      <c r="B186" s="224"/>
      <c r="C186" s="57" t="s">
        <v>24</v>
      </c>
      <c r="D186" s="157">
        <v>51200</v>
      </c>
      <c r="E186" s="219"/>
      <c r="F186" s="219"/>
      <c r="G186" s="219">
        <v>51200</v>
      </c>
      <c r="H186" s="219"/>
      <c r="I186" s="220"/>
      <c r="J186" s="220"/>
      <c r="K186" s="220"/>
      <c r="L186" s="220"/>
      <c r="M186" s="220"/>
      <c r="N186" s="220"/>
      <c r="O186" s="220"/>
      <c r="P186" s="220"/>
      <c r="Q186" s="305"/>
    </row>
    <row r="187" spans="1:17" s="14" customFormat="1" ht="24" customHeight="1">
      <c r="A187" s="112" t="s">
        <v>117</v>
      </c>
      <c r="B187" s="221" t="s">
        <v>38</v>
      </c>
      <c r="C187" s="52" t="s">
        <v>31</v>
      </c>
      <c r="D187" s="222">
        <v>30</v>
      </c>
      <c r="E187" s="216"/>
      <c r="F187" s="306"/>
      <c r="G187" s="306"/>
      <c r="H187" s="306" t="s">
        <v>118</v>
      </c>
      <c r="I187" s="306"/>
      <c r="J187" s="306"/>
      <c r="K187" s="306"/>
      <c r="L187" s="306"/>
      <c r="M187" s="306"/>
      <c r="N187" s="217"/>
      <c r="O187" s="217"/>
      <c r="P187" s="217"/>
      <c r="Q187" s="307"/>
    </row>
    <row r="188" spans="1:17" ht="15.75" customHeight="1">
      <c r="A188" s="89"/>
      <c r="B188" s="224"/>
      <c r="C188" s="57" t="s">
        <v>24</v>
      </c>
      <c r="D188" s="157">
        <v>25300</v>
      </c>
      <c r="E188" s="219"/>
      <c r="F188" s="219"/>
      <c r="G188" s="219"/>
      <c r="H188" s="219">
        <v>25300</v>
      </c>
      <c r="I188" s="225"/>
      <c r="J188" s="219"/>
      <c r="K188" s="220"/>
      <c r="L188" s="220"/>
      <c r="M188" s="220"/>
      <c r="N188" s="220"/>
      <c r="O188" s="220"/>
      <c r="P188" s="220"/>
      <c r="Q188" s="305"/>
    </row>
    <row r="189" spans="1:17" s="14" customFormat="1" ht="21.75" customHeight="1">
      <c r="A189" s="112" t="s">
        <v>119</v>
      </c>
      <c r="B189" s="221" t="s">
        <v>38</v>
      </c>
      <c r="C189" s="52" t="s">
        <v>31</v>
      </c>
      <c r="D189" s="153">
        <v>30</v>
      </c>
      <c r="E189" s="216"/>
      <c r="F189" s="216"/>
      <c r="G189" s="216"/>
      <c r="H189" s="216"/>
      <c r="I189" s="217">
        <v>30</v>
      </c>
      <c r="J189" s="217"/>
      <c r="K189" s="217"/>
      <c r="L189" s="217"/>
      <c r="M189" s="217"/>
      <c r="N189" s="217"/>
      <c r="O189" s="217"/>
      <c r="P189" s="217"/>
      <c r="Q189" s="307"/>
    </row>
    <row r="190" spans="1:17" ht="40.5" customHeight="1">
      <c r="A190" s="89"/>
      <c r="B190" s="224"/>
      <c r="C190" s="57" t="s">
        <v>24</v>
      </c>
      <c r="D190" s="157">
        <v>28500</v>
      </c>
      <c r="E190" s="219"/>
      <c r="F190" s="219"/>
      <c r="G190" s="219"/>
      <c r="H190" s="219"/>
      <c r="I190" s="220">
        <v>28500</v>
      </c>
      <c r="J190" s="220"/>
      <c r="K190" s="220"/>
      <c r="L190" s="220"/>
      <c r="M190" s="220"/>
      <c r="N190" s="220"/>
      <c r="O190" s="220"/>
      <c r="P190" s="220"/>
      <c r="Q190" s="307"/>
    </row>
    <row r="191" spans="1:17" ht="22.5" customHeight="1">
      <c r="A191" s="112" t="s">
        <v>120</v>
      </c>
      <c r="B191" s="88" t="s">
        <v>38</v>
      </c>
      <c r="C191" s="52" t="s">
        <v>31</v>
      </c>
      <c r="D191" s="52">
        <v>30</v>
      </c>
      <c r="E191" s="216"/>
      <c r="F191" s="216"/>
      <c r="G191" s="216"/>
      <c r="H191" s="231"/>
      <c r="I191" s="231"/>
      <c r="J191" s="231" t="s">
        <v>118</v>
      </c>
      <c r="K191" s="231"/>
      <c r="L191" s="231"/>
      <c r="M191" s="217"/>
      <c r="N191" s="217"/>
      <c r="O191" s="217"/>
      <c r="P191" s="217"/>
      <c r="Q191" s="304"/>
    </row>
    <row r="192" spans="1:17" ht="23.25" customHeight="1">
      <c r="A192" s="89"/>
      <c r="B192" s="56"/>
      <c r="C192" s="57" t="s">
        <v>24</v>
      </c>
      <c r="D192" s="157">
        <v>28000</v>
      </c>
      <c r="E192" s="219"/>
      <c r="F192" s="219"/>
      <c r="G192" s="219"/>
      <c r="H192" s="111"/>
      <c r="I192" s="111"/>
      <c r="J192" s="111">
        <v>28000</v>
      </c>
      <c r="K192" s="111"/>
      <c r="L192" s="111"/>
      <c r="M192" s="220"/>
      <c r="N192" s="220"/>
      <c r="O192" s="220"/>
      <c r="P192" s="220"/>
      <c r="Q192" s="305"/>
    </row>
    <row r="193" spans="1:17" ht="24" customHeight="1">
      <c r="A193" s="112" t="s">
        <v>121</v>
      </c>
      <c r="B193" s="221" t="s">
        <v>38</v>
      </c>
      <c r="C193" s="52" t="s">
        <v>31</v>
      </c>
      <c r="D193" s="308" t="s">
        <v>122</v>
      </c>
      <c r="E193" s="216"/>
      <c r="F193" s="216"/>
      <c r="G193" s="306"/>
      <c r="H193" s="216"/>
      <c r="I193" s="306"/>
      <c r="J193" s="217">
        <v>50</v>
      </c>
      <c r="K193" s="217"/>
      <c r="L193" s="306"/>
      <c r="M193" s="217"/>
      <c r="N193" s="306"/>
      <c r="O193" s="217"/>
      <c r="P193" s="217"/>
      <c r="Q193" s="307"/>
    </row>
    <row r="194" spans="1:17" ht="37.5" customHeight="1">
      <c r="A194" s="89"/>
      <c r="B194" s="224"/>
      <c r="C194" s="57" t="s">
        <v>24</v>
      </c>
      <c r="D194" s="157">
        <v>48000</v>
      </c>
      <c r="E194" s="219"/>
      <c r="F194" s="219"/>
      <c r="G194" s="219"/>
      <c r="H194" s="219"/>
      <c r="I194" s="220"/>
      <c r="J194" s="220">
        <v>48000</v>
      </c>
      <c r="K194" s="220"/>
      <c r="L194" s="220"/>
      <c r="M194" s="220"/>
      <c r="N194" s="220"/>
      <c r="O194" s="220"/>
      <c r="P194" s="220"/>
      <c r="Q194" s="307"/>
    </row>
    <row r="195" spans="1:17" ht="15.75" customHeight="1">
      <c r="A195" s="112" t="s">
        <v>123</v>
      </c>
      <c r="B195" s="221" t="s">
        <v>38</v>
      </c>
      <c r="C195" s="52" t="s">
        <v>31</v>
      </c>
      <c r="D195" s="308" t="s">
        <v>90</v>
      </c>
      <c r="E195" s="216"/>
      <c r="F195" s="216"/>
      <c r="G195" s="306" t="s">
        <v>90</v>
      </c>
      <c r="H195" s="306" t="s">
        <v>90</v>
      </c>
      <c r="I195" s="306" t="s">
        <v>90</v>
      </c>
      <c r="J195" s="306" t="s">
        <v>90</v>
      </c>
      <c r="K195" s="217"/>
      <c r="L195" s="306"/>
      <c r="M195" s="217"/>
      <c r="N195" s="306"/>
      <c r="O195" s="217"/>
      <c r="P195" s="217"/>
      <c r="Q195" s="307"/>
    </row>
    <row r="196" spans="1:17" ht="21.6" customHeight="1">
      <c r="A196" s="89"/>
      <c r="B196" s="224"/>
      <c r="C196" s="57" t="s">
        <v>24</v>
      </c>
      <c r="D196" s="157">
        <f>SUM(G196:J196)</f>
        <v>38000</v>
      </c>
      <c r="E196" s="219"/>
      <c r="F196" s="219"/>
      <c r="G196" s="219">
        <v>10000</v>
      </c>
      <c r="H196" s="219">
        <v>10000</v>
      </c>
      <c r="I196" s="219">
        <v>10000</v>
      </c>
      <c r="J196" s="219">
        <v>8000</v>
      </c>
      <c r="K196" s="220"/>
      <c r="L196" s="220"/>
      <c r="M196" s="220"/>
      <c r="N196" s="220"/>
      <c r="O196" s="220"/>
      <c r="P196" s="220"/>
      <c r="Q196" s="307"/>
    </row>
    <row r="197" spans="1:17" ht="18.75">
      <c r="A197" s="112" t="s">
        <v>124</v>
      </c>
      <c r="B197" s="221" t="s">
        <v>125</v>
      </c>
      <c r="C197" s="52" t="s">
        <v>31</v>
      </c>
      <c r="D197" s="308" t="s">
        <v>126</v>
      </c>
      <c r="E197" s="216"/>
      <c r="F197" s="216"/>
      <c r="G197" s="306"/>
      <c r="H197" s="216"/>
      <c r="I197" s="306" t="s">
        <v>90</v>
      </c>
      <c r="J197" s="217">
        <v>1</v>
      </c>
      <c r="K197" s="217">
        <v>1</v>
      </c>
      <c r="L197" s="306" t="s">
        <v>90</v>
      </c>
      <c r="M197" s="217">
        <v>1</v>
      </c>
      <c r="N197" s="306"/>
      <c r="O197" s="217"/>
      <c r="P197" s="217"/>
      <c r="Q197" s="307"/>
    </row>
    <row r="198" spans="1:17" ht="21" customHeight="1">
      <c r="A198" s="89"/>
      <c r="B198" s="224"/>
      <c r="C198" s="57" t="s">
        <v>24</v>
      </c>
      <c r="D198" s="157">
        <f>SUM(I198:M198)</f>
        <v>10000</v>
      </c>
      <c r="E198" s="219"/>
      <c r="F198" s="219"/>
      <c r="G198" s="219"/>
      <c r="H198" s="219"/>
      <c r="I198" s="220">
        <v>2000</v>
      </c>
      <c r="J198" s="220">
        <v>2000</v>
      </c>
      <c r="K198" s="220">
        <v>2000</v>
      </c>
      <c r="L198" s="220">
        <v>2000</v>
      </c>
      <c r="M198" s="220">
        <v>2000</v>
      </c>
      <c r="N198" s="220"/>
      <c r="O198" s="220"/>
      <c r="P198" s="220"/>
      <c r="Q198" s="307"/>
    </row>
    <row r="199" spans="1:17" ht="20.25" customHeight="1">
      <c r="A199" s="93" t="s">
        <v>39</v>
      </c>
      <c r="B199" s="94"/>
      <c r="C199" s="95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7"/>
    </row>
    <row r="200" spans="1:17" ht="24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5"/>
      <c r="Q200" s="5"/>
    </row>
    <row r="201" spans="1:17" s="14" customFormat="1" ht="24.75" customHeight="1">
      <c r="A201" s="1" t="s">
        <v>0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5"/>
      <c r="Q201" s="5"/>
    </row>
    <row r="202" spans="1:17" s="14" customFormat="1" ht="16.5" customHeight="1">
      <c r="A202" s="7" t="s">
        <v>107</v>
      </c>
      <c r="B202" s="162"/>
      <c r="C202" s="7" t="s">
        <v>108</v>
      </c>
      <c r="D202" s="162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100"/>
      <c r="P202" s="100"/>
      <c r="Q202" s="5"/>
    </row>
    <row r="203" spans="1:17" s="5" customFormat="1" ht="21">
      <c r="A203" s="7" t="s">
        <v>92</v>
      </c>
      <c r="B203" s="162"/>
      <c r="C203" s="162"/>
      <c r="D203" s="162"/>
    </row>
    <row r="204" spans="1:17" s="5" customFormat="1" ht="16.5" customHeight="1">
      <c r="A204" s="7" t="s">
        <v>109</v>
      </c>
      <c r="B204" s="162"/>
      <c r="C204" s="162"/>
      <c r="D204" s="162"/>
    </row>
    <row r="205" spans="1:17" s="5" customFormat="1" ht="16.5" customHeight="1">
      <c r="A205" s="4" t="s">
        <v>110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s="5" customFormat="1" ht="16.5" customHeight="1">
      <c r="A206" s="4" t="s">
        <v>127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s="5" customFormat="1" ht="21.6" customHeight="1">
      <c r="A207" s="8" t="s">
        <v>5</v>
      </c>
      <c r="B207" s="10" t="s">
        <v>6</v>
      </c>
      <c r="C207" s="8" t="s">
        <v>7</v>
      </c>
      <c r="D207" s="10" t="s">
        <v>8</v>
      </c>
      <c r="E207" s="11" t="s">
        <v>9</v>
      </c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3"/>
      <c r="Q207" s="8" t="s">
        <v>10</v>
      </c>
    </row>
    <row r="208" spans="1:17" s="5" customFormat="1" ht="36" customHeight="1">
      <c r="A208" s="15"/>
      <c r="B208" s="18"/>
      <c r="C208" s="17"/>
      <c r="D208" s="18"/>
      <c r="E208" s="19" t="s">
        <v>11</v>
      </c>
      <c r="F208" s="18" t="s">
        <v>12</v>
      </c>
      <c r="G208" s="18" t="s">
        <v>13</v>
      </c>
      <c r="H208" s="18" t="s">
        <v>14</v>
      </c>
      <c r="I208" s="18" t="s">
        <v>15</v>
      </c>
      <c r="J208" s="18" t="s">
        <v>16</v>
      </c>
      <c r="K208" s="18" t="s">
        <v>17</v>
      </c>
      <c r="L208" s="18" t="s">
        <v>18</v>
      </c>
      <c r="M208" s="18" t="s">
        <v>19</v>
      </c>
      <c r="N208" s="18" t="s">
        <v>20</v>
      </c>
      <c r="O208" s="18" t="s">
        <v>21</v>
      </c>
      <c r="P208" s="18" t="s">
        <v>22</v>
      </c>
      <c r="Q208" s="15"/>
    </row>
    <row r="209" spans="1:17" s="5" customFormat="1" ht="21.6" customHeight="1">
      <c r="A209" s="112" t="s">
        <v>128</v>
      </c>
      <c r="B209" s="221" t="s">
        <v>38</v>
      </c>
      <c r="C209" s="52" t="s">
        <v>31</v>
      </c>
      <c r="D209" s="153">
        <v>5</v>
      </c>
      <c r="E209" s="216"/>
      <c r="F209" s="216"/>
      <c r="G209" s="216"/>
      <c r="H209" s="216"/>
      <c r="I209" s="217"/>
      <c r="J209" s="217"/>
      <c r="K209" s="217"/>
      <c r="L209" s="217"/>
      <c r="M209" s="217"/>
      <c r="N209" s="217"/>
      <c r="O209" s="217">
        <v>5</v>
      </c>
      <c r="P209" s="217"/>
      <c r="Q209" s="304"/>
    </row>
    <row r="210" spans="1:17" s="5" customFormat="1" ht="17.25" customHeight="1">
      <c r="A210" s="89"/>
      <c r="B210" s="224"/>
      <c r="C210" s="57" t="s">
        <v>24</v>
      </c>
      <c r="D210" s="157">
        <v>40000</v>
      </c>
      <c r="E210" s="219"/>
      <c r="F210" s="219"/>
      <c r="G210" s="219"/>
      <c r="H210" s="219"/>
      <c r="I210" s="220"/>
      <c r="J210" s="220"/>
      <c r="K210" s="220"/>
      <c r="L210" s="220"/>
      <c r="M210" s="220"/>
      <c r="N210" s="220"/>
      <c r="O210" s="220">
        <v>40000</v>
      </c>
      <c r="P210" s="220"/>
      <c r="Q210" s="305"/>
    </row>
    <row r="211" spans="1:17" s="14" customFormat="1" ht="18.75">
      <c r="A211" s="112" t="s">
        <v>129</v>
      </c>
      <c r="B211" s="221" t="s">
        <v>38</v>
      </c>
      <c r="C211" s="52" t="s">
        <v>31</v>
      </c>
      <c r="D211" s="222">
        <v>5</v>
      </c>
      <c r="E211" s="216"/>
      <c r="F211" s="306"/>
      <c r="G211" s="306"/>
      <c r="H211" s="306"/>
      <c r="I211" s="306"/>
      <c r="J211" s="306" t="s">
        <v>126</v>
      </c>
      <c r="K211" s="306"/>
      <c r="L211" s="306"/>
      <c r="M211" s="306"/>
      <c r="N211" s="217"/>
      <c r="O211" s="217"/>
      <c r="P211" s="217"/>
      <c r="Q211" s="307"/>
    </row>
    <row r="212" spans="1:17" s="14" customFormat="1" ht="18.75">
      <c r="A212" s="89"/>
      <c r="B212" s="224"/>
      <c r="C212" s="57" t="s">
        <v>24</v>
      </c>
      <c r="D212" s="157">
        <v>5000</v>
      </c>
      <c r="E212" s="219"/>
      <c r="F212" s="219"/>
      <c r="G212" s="219"/>
      <c r="H212" s="219"/>
      <c r="I212" s="309"/>
      <c r="J212" s="309">
        <v>5000</v>
      </c>
      <c r="K212" s="220"/>
      <c r="L212" s="220"/>
      <c r="M212" s="220"/>
      <c r="N212" s="220"/>
      <c r="O212" s="220"/>
      <c r="P212" s="220"/>
      <c r="Q212" s="305"/>
    </row>
    <row r="213" spans="1:17" ht="21.6" customHeight="1">
      <c r="A213" s="112" t="s">
        <v>130</v>
      </c>
      <c r="B213" s="221" t="s">
        <v>131</v>
      </c>
      <c r="C213" s="52" t="s">
        <v>31</v>
      </c>
      <c r="D213" s="153">
        <v>3200</v>
      </c>
      <c r="E213" s="216"/>
      <c r="F213" s="216"/>
      <c r="G213" s="216"/>
      <c r="H213" s="216"/>
      <c r="I213" s="217">
        <v>3200</v>
      </c>
      <c r="J213" s="217"/>
      <c r="K213" s="217"/>
      <c r="L213" s="217"/>
      <c r="M213" s="217"/>
      <c r="N213" s="217"/>
      <c r="O213" s="217"/>
      <c r="P213" s="217"/>
      <c r="Q213" s="307"/>
    </row>
    <row r="214" spans="1:17" ht="18.75">
      <c r="A214" s="89"/>
      <c r="B214" s="224"/>
      <c r="C214" s="57" t="s">
        <v>24</v>
      </c>
      <c r="D214" s="157">
        <v>1600</v>
      </c>
      <c r="E214" s="219"/>
      <c r="F214" s="219"/>
      <c r="G214" s="219"/>
      <c r="H214" s="219"/>
      <c r="I214" s="220">
        <v>1600</v>
      </c>
      <c r="J214" s="220"/>
      <c r="K214" s="220"/>
      <c r="L214" s="220"/>
      <c r="M214" s="220"/>
      <c r="N214" s="220"/>
      <c r="O214" s="220"/>
      <c r="P214" s="220"/>
      <c r="Q214" s="307"/>
    </row>
    <row r="215" spans="1:17" ht="18.75">
      <c r="A215" s="112" t="s">
        <v>132</v>
      </c>
      <c r="B215" s="88" t="s">
        <v>38</v>
      </c>
      <c r="C215" s="52" t="s">
        <v>31</v>
      </c>
      <c r="D215" s="52">
        <v>160</v>
      </c>
      <c r="E215" s="216"/>
      <c r="F215" s="216"/>
      <c r="G215" s="216"/>
      <c r="H215" s="231"/>
      <c r="I215" s="231"/>
      <c r="J215" s="231" t="s">
        <v>133</v>
      </c>
      <c r="K215" s="231"/>
      <c r="L215" s="231"/>
      <c r="M215" s="217">
        <v>80</v>
      </c>
      <c r="N215" s="217"/>
      <c r="O215" s="217"/>
      <c r="P215" s="217"/>
      <c r="Q215" s="304"/>
    </row>
    <row r="216" spans="1:17" ht="18.75">
      <c r="A216" s="89"/>
      <c r="B216" s="56"/>
      <c r="C216" s="57" t="s">
        <v>24</v>
      </c>
      <c r="D216" s="157">
        <v>8000</v>
      </c>
      <c r="E216" s="219"/>
      <c r="F216" s="219"/>
      <c r="G216" s="219"/>
      <c r="H216" s="111"/>
      <c r="I216" s="111"/>
      <c r="J216" s="111">
        <v>4000</v>
      </c>
      <c r="K216" s="111"/>
      <c r="L216" s="111"/>
      <c r="M216" s="220">
        <v>4000</v>
      </c>
      <c r="N216" s="220"/>
      <c r="O216" s="220"/>
      <c r="P216" s="220"/>
      <c r="Q216" s="305"/>
    </row>
    <row r="217" spans="1:17" ht="18.75">
      <c r="A217" s="112" t="s">
        <v>134</v>
      </c>
      <c r="B217" s="221" t="s">
        <v>38</v>
      </c>
      <c r="C217" s="52" t="s">
        <v>31</v>
      </c>
      <c r="D217" s="308" t="s">
        <v>135</v>
      </c>
      <c r="E217" s="216"/>
      <c r="F217" s="216"/>
      <c r="G217" s="306"/>
      <c r="H217" s="216"/>
      <c r="I217" s="306"/>
      <c r="J217" s="217">
        <v>80</v>
      </c>
      <c r="K217" s="217"/>
      <c r="L217" s="306" t="s">
        <v>133</v>
      </c>
      <c r="M217" s="217"/>
      <c r="N217" s="306"/>
      <c r="O217" s="217"/>
      <c r="P217" s="217"/>
      <c r="Q217" s="307"/>
    </row>
    <row r="218" spans="1:17" ht="18.75">
      <c r="A218" s="89"/>
      <c r="B218" s="224"/>
      <c r="C218" s="57" t="s">
        <v>24</v>
      </c>
      <c r="D218" s="157">
        <v>32000</v>
      </c>
      <c r="E218" s="219"/>
      <c r="F218" s="219"/>
      <c r="G218" s="219"/>
      <c r="H218" s="219"/>
      <c r="I218" s="220"/>
      <c r="J218" s="220">
        <v>16000</v>
      </c>
      <c r="K218" s="220"/>
      <c r="L218" s="220">
        <v>16000</v>
      </c>
      <c r="M218" s="220"/>
      <c r="N218" s="220"/>
      <c r="O218" s="220"/>
      <c r="P218" s="220"/>
      <c r="Q218" s="307"/>
    </row>
    <row r="219" spans="1:17" ht="18.75">
      <c r="A219" s="112" t="s">
        <v>136</v>
      </c>
      <c r="B219" s="221" t="s">
        <v>38</v>
      </c>
      <c r="C219" s="52" t="s">
        <v>31</v>
      </c>
      <c r="D219" s="308" t="s">
        <v>137</v>
      </c>
      <c r="E219" s="216"/>
      <c r="F219" s="216"/>
      <c r="G219" s="306"/>
      <c r="H219" s="306"/>
      <c r="I219" s="306"/>
      <c r="J219" s="306"/>
      <c r="K219" s="217">
        <v>2</v>
      </c>
      <c r="L219" s="306"/>
      <c r="M219" s="217">
        <v>2</v>
      </c>
      <c r="N219" s="306"/>
      <c r="O219" s="217"/>
      <c r="P219" s="217"/>
      <c r="Q219" s="307"/>
    </row>
    <row r="220" spans="1:17" ht="18.75">
      <c r="A220" s="89"/>
      <c r="B220" s="224"/>
      <c r="C220" s="57" t="s">
        <v>24</v>
      </c>
      <c r="D220" s="157">
        <v>8000</v>
      </c>
      <c r="E220" s="219"/>
      <c r="F220" s="219"/>
      <c r="G220" s="219"/>
      <c r="H220" s="219"/>
      <c r="I220" s="219"/>
      <c r="J220" s="219"/>
      <c r="K220" s="220">
        <v>4000</v>
      </c>
      <c r="L220" s="220"/>
      <c r="M220" s="220">
        <v>4000</v>
      </c>
      <c r="N220" s="220"/>
      <c r="O220" s="220"/>
      <c r="P220" s="220"/>
      <c r="Q220" s="307"/>
    </row>
    <row r="221" spans="1:17" ht="18.75">
      <c r="A221" s="112" t="s">
        <v>138</v>
      </c>
      <c r="B221" s="221" t="s">
        <v>131</v>
      </c>
      <c r="C221" s="52" t="s">
        <v>31</v>
      </c>
      <c r="D221" s="308" t="s">
        <v>139</v>
      </c>
      <c r="E221" s="216"/>
      <c r="F221" s="216"/>
      <c r="G221" s="306"/>
      <c r="H221" s="306"/>
      <c r="I221" s="306"/>
      <c r="J221" s="306"/>
      <c r="K221" s="217"/>
      <c r="L221" s="306"/>
      <c r="M221" s="217"/>
      <c r="N221" s="306" t="s">
        <v>139</v>
      </c>
      <c r="O221" s="217"/>
      <c r="P221" s="217"/>
      <c r="Q221" s="307"/>
    </row>
    <row r="222" spans="1:17" ht="21.6" customHeight="1">
      <c r="A222" s="89"/>
      <c r="B222" s="224"/>
      <c r="C222" s="57" t="s">
        <v>24</v>
      </c>
      <c r="D222" s="157">
        <v>5000</v>
      </c>
      <c r="E222" s="219"/>
      <c r="F222" s="219"/>
      <c r="G222" s="219"/>
      <c r="H222" s="219"/>
      <c r="I222" s="219"/>
      <c r="J222" s="219"/>
      <c r="K222" s="220"/>
      <c r="L222" s="220"/>
      <c r="M222" s="220"/>
      <c r="N222" s="220">
        <v>5000</v>
      </c>
      <c r="O222" s="220"/>
      <c r="P222" s="220"/>
      <c r="Q222" s="307"/>
    </row>
    <row r="223" spans="1:17" ht="18.75">
      <c r="A223" s="112" t="s">
        <v>140</v>
      </c>
      <c r="B223" s="221" t="s">
        <v>125</v>
      </c>
      <c r="C223" s="52" t="s">
        <v>31</v>
      </c>
      <c r="D223" s="308" t="s">
        <v>135</v>
      </c>
      <c r="E223" s="216"/>
      <c r="F223" s="216"/>
      <c r="G223" s="306"/>
      <c r="H223" s="216"/>
      <c r="I223" s="306"/>
      <c r="J223" s="217"/>
      <c r="K223" s="217"/>
      <c r="L223" s="306"/>
      <c r="M223" s="217"/>
      <c r="N223" s="306" t="s">
        <v>135</v>
      </c>
      <c r="O223" s="217"/>
      <c r="P223" s="217"/>
      <c r="Q223" s="307"/>
    </row>
    <row r="224" spans="1:17" ht="21.6" customHeight="1">
      <c r="A224" s="89"/>
      <c r="B224" s="224"/>
      <c r="C224" s="57" t="s">
        <v>24</v>
      </c>
      <c r="D224" s="157">
        <v>8000</v>
      </c>
      <c r="E224" s="219"/>
      <c r="F224" s="219"/>
      <c r="G224" s="219"/>
      <c r="H224" s="219"/>
      <c r="I224" s="220"/>
      <c r="J224" s="220"/>
      <c r="K224" s="220"/>
      <c r="L224" s="220"/>
      <c r="M224" s="220"/>
      <c r="N224" s="220">
        <v>8000</v>
      </c>
      <c r="O224" s="220"/>
      <c r="P224" s="220"/>
      <c r="Q224" s="307"/>
    </row>
    <row r="225" spans="1:17" ht="21.75" customHeight="1">
      <c r="A225" s="112" t="s">
        <v>141</v>
      </c>
      <c r="B225" s="221" t="s">
        <v>61</v>
      </c>
      <c r="C225" s="52" t="s">
        <v>31</v>
      </c>
      <c r="D225" s="308" t="s">
        <v>135</v>
      </c>
      <c r="E225" s="216"/>
      <c r="F225" s="216"/>
      <c r="G225" s="306"/>
      <c r="H225" s="216"/>
      <c r="I225" s="306"/>
      <c r="J225" s="217"/>
      <c r="K225" s="217"/>
      <c r="L225" s="306"/>
      <c r="M225" s="217"/>
      <c r="N225" s="306"/>
      <c r="O225" s="217">
        <v>160</v>
      </c>
      <c r="P225" s="217"/>
      <c r="Q225" s="307"/>
    </row>
    <row r="226" spans="1:17" ht="15.75" customHeight="1">
      <c r="A226" s="89"/>
      <c r="B226" s="224"/>
      <c r="C226" s="57" t="s">
        <v>24</v>
      </c>
      <c r="D226" s="157">
        <v>10000</v>
      </c>
      <c r="E226" s="219"/>
      <c r="F226" s="219"/>
      <c r="G226" s="219"/>
      <c r="H226" s="219"/>
      <c r="I226" s="220"/>
      <c r="J226" s="220"/>
      <c r="K226" s="220"/>
      <c r="L226" s="220"/>
      <c r="M226" s="220"/>
      <c r="N226" s="220"/>
      <c r="O226" s="220">
        <v>10000</v>
      </c>
      <c r="P226" s="220"/>
      <c r="Q226" s="307"/>
    </row>
    <row r="227" spans="1:17" ht="15.75" customHeight="1">
      <c r="A227" s="112" t="s">
        <v>142</v>
      </c>
      <c r="B227" s="221" t="s">
        <v>125</v>
      </c>
      <c r="C227" s="52" t="s">
        <v>31</v>
      </c>
      <c r="D227" s="308" t="s">
        <v>137</v>
      </c>
      <c r="E227" s="216"/>
      <c r="F227" s="216"/>
      <c r="G227" s="306" t="s">
        <v>90</v>
      </c>
      <c r="H227" s="216">
        <v>1</v>
      </c>
      <c r="I227" s="306"/>
      <c r="J227" s="217">
        <v>1</v>
      </c>
      <c r="K227" s="217">
        <v>1</v>
      </c>
      <c r="L227" s="306"/>
      <c r="M227" s="217"/>
      <c r="N227" s="306"/>
      <c r="O227" s="217"/>
      <c r="P227" s="217"/>
      <c r="Q227" s="307"/>
    </row>
    <row r="228" spans="1:17" ht="24.75" customHeight="1">
      <c r="A228" s="89"/>
      <c r="B228" s="224"/>
      <c r="C228" s="57" t="s">
        <v>24</v>
      </c>
      <c r="D228" s="157">
        <f>SUM(G228:K228)</f>
        <v>4000</v>
      </c>
      <c r="E228" s="219"/>
      <c r="F228" s="219"/>
      <c r="G228" s="219">
        <v>1000</v>
      </c>
      <c r="H228" s="219">
        <v>1000</v>
      </c>
      <c r="I228" s="220"/>
      <c r="J228" s="220">
        <v>1000</v>
      </c>
      <c r="K228" s="220">
        <v>1000</v>
      </c>
      <c r="L228" s="220"/>
      <c r="M228" s="220"/>
      <c r="N228" s="220"/>
      <c r="O228" s="220"/>
      <c r="P228" s="220"/>
      <c r="Q228" s="307"/>
    </row>
    <row r="229" spans="1:17" s="14" customFormat="1" ht="24.75" customHeight="1">
      <c r="A229" s="112" t="s">
        <v>143</v>
      </c>
      <c r="B229" s="221" t="s">
        <v>125</v>
      </c>
      <c r="C229" s="52" t="s">
        <v>31</v>
      </c>
      <c r="D229" s="308" t="s">
        <v>90</v>
      </c>
      <c r="E229" s="216"/>
      <c r="F229" s="216"/>
      <c r="G229" s="306"/>
      <c r="H229" s="216">
        <v>1</v>
      </c>
      <c r="I229" s="306"/>
      <c r="J229" s="217">
        <v>1</v>
      </c>
      <c r="K229" s="217"/>
      <c r="L229" s="306"/>
      <c r="M229" s="217">
        <v>1</v>
      </c>
      <c r="N229" s="306"/>
      <c r="O229" s="217"/>
      <c r="P229" s="217"/>
      <c r="Q229" s="307"/>
    </row>
    <row r="230" spans="1:17" s="5" customFormat="1" ht="15.75" customHeight="1">
      <c r="A230" s="89"/>
      <c r="B230" s="224"/>
      <c r="C230" s="57" t="s">
        <v>24</v>
      </c>
      <c r="D230" s="157">
        <v>9000</v>
      </c>
      <c r="E230" s="219"/>
      <c r="F230" s="219"/>
      <c r="G230" s="219"/>
      <c r="H230" s="219">
        <v>3000</v>
      </c>
      <c r="I230" s="220"/>
      <c r="J230" s="220">
        <v>3000</v>
      </c>
      <c r="K230" s="220"/>
      <c r="L230" s="220"/>
      <c r="M230" s="220">
        <v>3000</v>
      </c>
      <c r="N230" s="220"/>
      <c r="O230" s="220"/>
      <c r="P230" s="220"/>
      <c r="Q230" s="307"/>
    </row>
    <row r="231" spans="1:17" s="5" customFormat="1" ht="21.6" customHeight="1">
      <c r="A231" s="112" t="s">
        <v>144</v>
      </c>
      <c r="B231" s="221" t="s">
        <v>145</v>
      </c>
      <c r="C231" s="52" t="s">
        <v>31</v>
      </c>
      <c r="D231" s="308"/>
      <c r="E231" s="216"/>
      <c r="F231" s="216"/>
      <c r="G231" s="306"/>
      <c r="H231" s="216"/>
      <c r="I231" s="306"/>
      <c r="J231" s="217"/>
      <c r="K231" s="217"/>
      <c r="L231" s="306"/>
      <c r="M231" s="217"/>
      <c r="N231" s="306"/>
      <c r="O231" s="217"/>
      <c r="P231" s="217"/>
      <c r="Q231" s="307"/>
    </row>
    <row r="232" spans="1:17" s="5" customFormat="1" ht="21.6" customHeight="1">
      <c r="A232" s="89"/>
      <c r="B232" s="224"/>
      <c r="C232" s="57" t="s">
        <v>24</v>
      </c>
      <c r="D232" s="157">
        <v>24980</v>
      </c>
      <c r="E232" s="219"/>
      <c r="F232" s="219"/>
      <c r="G232" s="219"/>
      <c r="H232" s="219"/>
      <c r="I232" s="220"/>
      <c r="J232" s="220"/>
      <c r="K232" s="220"/>
      <c r="L232" s="220"/>
      <c r="M232" s="220"/>
      <c r="N232" s="220"/>
      <c r="O232" s="220">
        <v>24980</v>
      </c>
      <c r="P232" s="220"/>
      <c r="Q232" s="307"/>
    </row>
    <row r="233" spans="1:17" s="5" customFormat="1" ht="21.6" customHeight="1">
      <c r="A233" s="93" t="s">
        <v>39</v>
      </c>
      <c r="B233" s="94"/>
      <c r="C233" s="95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7"/>
    </row>
    <row r="234" spans="1:17" s="5" customFormat="1" ht="21.6" customHeight="1">
      <c r="A234" s="4"/>
      <c r="O234" s="100"/>
      <c r="P234" s="100"/>
    </row>
    <row r="235" spans="1:17" s="5" customFormat="1" ht="21.6" customHeight="1">
      <c r="A235" s="310" t="s">
        <v>0</v>
      </c>
      <c r="B235" s="310"/>
      <c r="C235" s="310"/>
      <c r="D235" s="310"/>
      <c r="E235" s="310"/>
      <c r="F235" s="310"/>
      <c r="G235" s="310"/>
      <c r="H235" s="310"/>
      <c r="I235" s="310"/>
      <c r="J235" s="310"/>
      <c r="K235" s="310"/>
      <c r="L235" s="310"/>
      <c r="M235" s="310"/>
      <c r="N235" s="310"/>
      <c r="O235" s="310"/>
    </row>
    <row r="236" spans="1:17" s="14" customFormat="1" ht="21">
      <c r="A236" s="7" t="s">
        <v>146</v>
      </c>
      <c r="B236" s="162"/>
      <c r="C236" s="7"/>
      <c r="D236" s="7" t="s">
        <v>147</v>
      </c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100"/>
      <c r="P236" s="100"/>
      <c r="Q236" s="5"/>
    </row>
    <row r="237" spans="1:17" s="14" customFormat="1" ht="21">
      <c r="A237" s="7" t="s">
        <v>92</v>
      </c>
      <c r="B237" s="162"/>
      <c r="C237" s="162"/>
      <c r="D237" s="162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</row>
    <row r="238" spans="1:17" ht="21">
      <c r="A238" s="7" t="s">
        <v>148</v>
      </c>
      <c r="B238" s="162"/>
      <c r="C238" s="162"/>
      <c r="D238" s="162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</row>
    <row r="239" spans="1:17" ht="21">
      <c r="A239" s="4" t="s">
        <v>110</v>
      </c>
      <c r="L239" s="5"/>
      <c r="M239" s="5"/>
      <c r="N239" s="5"/>
      <c r="O239" s="5"/>
      <c r="P239" s="5"/>
      <c r="Q239" s="5"/>
    </row>
    <row r="240" spans="1:17" ht="24" customHeight="1">
      <c r="A240" s="8" t="s">
        <v>5</v>
      </c>
      <c r="B240" s="10" t="s">
        <v>6</v>
      </c>
      <c r="C240" s="8" t="s">
        <v>7</v>
      </c>
      <c r="D240" s="10" t="s">
        <v>8</v>
      </c>
      <c r="E240" s="11" t="s">
        <v>9</v>
      </c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3"/>
      <c r="Q240" s="8" t="s">
        <v>10</v>
      </c>
    </row>
    <row r="241" spans="1:17" ht="28.5" customHeight="1">
      <c r="A241" s="15"/>
      <c r="B241" s="18"/>
      <c r="C241" s="17"/>
      <c r="D241" s="18"/>
      <c r="E241" s="19" t="s">
        <v>11</v>
      </c>
      <c r="F241" s="18" t="s">
        <v>12</v>
      </c>
      <c r="G241" s="18" t="s">
        <v>13</v>
      </c>
      <c r="H241" s="18" t="s">
        <v>14</v>
      </c>
      <c r="I241" s="18" t="s">
        <v>15</v>
      </c>
      <c r="J241" s="18" t="s">
        <v>16</v>
      </c>
      <c r="K241" s="18" t="s">
        <v>17</v>
      </c>
      <c r="L241" s="18" t="s">
        <v>18</v>
      </c>
      <c r="M241" s="18" t="s">
        <v>19</v>
      </c>
      <c r="N241" s="18" t="s">
        <v>20</v>
      </c>
      <c r="O241" s="18" t="s">
        <v>21</v>
      </c>
      <c r="P241" s="18" t="s">
        <v>22</v>
      </c>
      <c r="Q241" s="15"/>
    </row>
    <row r="242" spans="1:17" ht="21">
      <c r="A242" s="311" t="s">
        <v>149</v>
      </c>
      <c r="B242" s="312"/>
      <c r="C242" s="313"/>
      <c r="D242" s="314">
        <f>SUM(D244)</f>
        <v>7805070</v>
      </c>
      <c r="E242" s="132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315"/>
    </row>
    <row r="243" spans="1:17" ht="24.75" customHeight="1">
      <c r="A243" s="108" t="s">
        <v>150</v>
      </c>
      <c r="B243" s="108" t="s">
        <v>151</v>
      </c>
      <c r="C243" s="294"/>
      <c r="D243" s="295"/>
      <c r="E243" s="295"/>
      <c r="F243" s="295"/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106"/>
    </row>
    <row r="244" spans="1:17" ht="33" customHeight="1">
      <c r="A244" s="108"/>
      <c r="B244" s="108"/>
      <c r="C244" s="57"/>
      <c r="D244" s="296">
        <f>SUM(D245+D380)</f>
        <v>7805070</v>
      </c>
      <c r="E244" s="297"/>
      <c r="F244" s="297"/>
      <c r="G244" s="297"/>
      <c r="H244" s="297"/>
      <c r="I244" s="297"/>
      <c r="J244" s="297"/>
      <c r="K244" s="297"/>
      <c r="L244" s="297"/>
      <c r="M244" s="297"/>
      <c r="N244" s="297"/>
      <c r="O244" s="297"/>
      <c r="P244" s="297"/>
      <c r="Q244" s="188"/>
    </row>
    <row r="245" spans="1:17" ht="39.75" customHeight="1">
      <c r="A245" s="298" t="s">
        <v>152</v>
      </c>
      <c r="B245" s="299"/>
      <c r="C245" s="300" t="s">
        <v>24</v>
      </c>
      <c r="D245" s="301">
        <f>SUM(D247+D249+D251+D271+D283+D293+D295+D297+D305+D325+D333+D348+D350+D356+D358+D360+D362+D364+D374+D376+D378)</f>
        <v>6005070</v>
      </c>
      <c r="E245" s="302"/>
      <c r="F245" s="302"/>
      <c r="G245" s="302"/>
      <c r="H245" s="302"/>
      <c r="I245" s="302"/>
      <c r="J245" s="302"/>
      <c r="K245" s="302"/>
      <c r="L245" s="302"/>
      <c r="M245" s="302"/>
      <c r="N245" s="302"/>
      <c r="O245" s="302"/>
      <c r="P245" s="302"/>
      <c r="Q245" s="303"/>
    </row>
    <row r="246" spans="1:17" ht="24" customHeight="1">
      <c r="A246" s="112" t="s">
        <v>153</v>
      </c>
      <c r="B246" s="221" t="s">
        <v>38</v>
      </c>
      <c r="C246" s="52" t="s">
        <v>31</v>
      </c>
      <c r="D246" s="153">
        <v>60</v>
      </c>
      <c r="E246" s="216"/>
      <c r="F246" s="216">
        <v>60</v>
      </c>
      <c r="G246" s="216"/>
      <c r="H246" s="216"/>
      <c r="I246" s="217"/>
      <c r="J246" s="217"/>
      <c r="K246" s="217"/>
      <c r="L246" s="217"/>
      <c r="M246" s="217"/>
      <c r="N246" s="217"/>
      <c r="O246" s="217"/>
      <c r="P246" s="217"/>
      <c r="Q246" s="304"/>
    </row>
    <row r="247" spans="1:17" ht="37.5" customHeight="1">
      <c r="A247" s="89"/>
      <c r="B247" s="224"/>
      <c r="C247" s="57" t="s">
        <v>24</v>
      </c>
      <c r="D247" s="157">
        <f>SUM(F247)</f>
        <v>381000</v>
      </c>
      <c r="E247" s="219"/>
      <c r="F247" s="219">
        <v>381000</v>
      </c>
      <c r="G247" s="219"/>
      <c r="H247" s="219"/>
      <c r="I247" s="220"/>
      <c r="J247" s="220"/>
      <c r="K247" s="220"/>
      <c r="L247" s="220"/>
      <c r="M247" s="220"/>
      <c r="N247" s="220"/>
      <c r="O247" s="220"/>
      <c r="P247" s="220"/>
      <c r="Q247" s="305"/>
    </row>
    <row r="248" spans="1:17" ht="21.75" customHeight="1">
      <c r="A248" s="112" t="s">
        <v>154</v>
      </c>
      <c r="B248" s="221" t="s">
        <v>38</v>
      </c>
      <c r="C248" s="52" t="s">
        <v>31</v>
      </c>
      <c r="D248" s="222">
        <v>30</v>
      </c>
      <c r="E248" s="216"/>
      <c r="F248" s="306"/>
      <c r="G248" s="306"/>
      <c r="H248" s="306" t="s">
        <v>118</v>
      </c>
      <c r="I248" s="306"/>
      <c r="J248" s="306"/>
      <c r="K248" s="306"/>
      <c r="L248" s="306"/>
      <c r="M248" s="306"/>
      <c r="N248" s="217"/>
      <c r="O248" s="217"/>
      <c r="P248" s="217"/>
      <c r="Q248" s="307"/>
    </row>
    <row r="249" spans="1:17" ht="20.25" customHeight="1">
      <c r="A249" s="89"/>
      <c r="B249" s="224"/>
      <c r="C249" s="57" t="s">
        <v>24</v>
      </c>
      <c r="D249" s="157">
        <f>SUM(H249)</f>
        <v>144000</v>
      </c>
      <c r="E249" s="219"/>
      <c r="F249" s="219"/>
      <c r="G249" s="219"/>
      <c r="H249" s="219">
        <v>144000</v>
      </c>
      <c r="I249" s="225"/>
      <c r="J249" s="219"/>
      <c r="K249" s="220"/>
      <c r="L249" s="220"/>
      <c r="M249" s="220"/>
      <c r="N249" s="220"/>
      <c r="O249" s="220"/>
      <c r="P249" s="220"/>
      <c r="Q249" s="305"/>
    </row>
    <row r="250" spans="1:17" ht="26.25" customHeight="1">
      <c r="A250" s="106" t="s">
        <v>155</v>
      </c>
      <c r="B250" s="316" t="s">
        <v>38</v>
      </c>
      <c r="C250" s="52" t="s">
        <v>31</v>
      </c>
      <c r="D250" s="153"/>
      <c r="E250" s="317"/>
      <c r="F250" s="317"/>
      <c r="G250" s="317"/>
      <c r="H250" s="317"/>
      <c r="I250" s="317"/>
      <c r="J250" s="317"/>
      <c r="K250" s="317"/>
      <c r="L250" s="317"/>
      <c r="M250" s="317"/>
      <c r="N250" s="317"/>
      <c r="O250" s="317"/>
      <c r="P250" s="317"/>
      <c r="Q250" s="318"/>
    </row>
    <row r="251" spans="1:17" ht="16.5" customHeight="1">
      <c r="A251" s="177"/>
      <c r="B251" s="319"/>
      <c r="C251" s="57" t="s">
        <v>24</v>
      </c>
      <c r="D251" s="157">
        <f>SUM(D253+D255+D257+D259+D269)</f>
        <v>560500</v>
      </c>
      <c r="E251" s="320"/>
      <c r="F251" s="320"/>
      <c r="G251" s="320"/>
      <c r="H251" s="320"/>
      <c r="I251" s="320"/>
      <c r="J251" s="320"/>
      <c r="K251" s="320"/>
      <c r="L251" s="320"/>
      <c r="M251" s="320"/>
      <c r="N251" s="320"/>
      <c r="O251" s="320"/>
      <c r="P251" s="320"/>
      <c r="Q251" s="318"/>
    </row>
    <row r="252" spans="1:17" ht="34.5" customHeight="1">
      <c r="A252" s="112" t="s">
        <v>156</v>
      </c>
      <c r="B252" s="88" t="s">
        <v>38</v>
      </c>
      <c r="C252" s="52" t="s">
        <v>31</v>
      </c>
      <c r="D252" s="52"/>
      <c r="E252" s="216"/>
      <c r="F252" s="216"/>
      <c r="G252" s="216">
        <v>20</v>
      </c>
      <c r="H252" s="231"/>
      <c r="I252" s="231"/>
      <c r="J252" s="231"/>
      <c r="K252" s="231"/>
      <c r="L252" s="231"/>
      <c r="M252" s="217"/>
      <c r="N252" s="217"/>
      <c r="O252" s="217"/>
      <c r="P252" s="217"/>
      <c r="Q252" s="304"/>
    </row>
    <row r="253" spans="1:17" ht="24.75" customHeight="1">
      <c r="A253" s="89"/>
      <c r="B253" s="56"/>
      <c r="C253" s="57" t="s">
        <v>24</v>
      </c>
      <c r="D253" s="157">
        <f>SUM(G253)</f>
        <v>20000</v>
      </c>
      <c r="E253" s="219"/>
      <c r="F253" s="219"/>
      <c r="G253" s="219">
        <v>20000</v>
      </c>
      <c r="H253" s="111"/>
      <c r="I253" s="111"/>
      <c r="J253" s="111"/>
      <c r="K253" s="111"/>
      <c r="L253" s="111"/>
      <c r="M253" s="220"/>
      <c r="N253" s="220"/>
      <c r="O253" s="220"/>
      <c r="P253" s="220"/>
      <c r="Q253" s="305"/>
    </row>
    <row r="254" spans="1:17" s="5" customFormat="1" ht="15.75" customHeight="1">
      <c r="A254" s="112" t="s">
        <v>157</v>
      </c>
      <c r="B254" s="221" t="s">
        <v>38</v>
      </c>
      <c r="C254" s="52" t="s">
        <v>31</v>
      </c>
      <c r="D254" s="308" t="s">
        <v>158</v>
      </c>
      <c r="E254" s="216"/>
      <c r="F254" s="216"/>
      <c r="G254" s="306"/>
      <c r="H254" s="216"/>
      <c r="I254" s="306" t="s">
        <v>158</v>
      </c>
      <c r="J254" s="217"/>
      <c r="K254" s="217"/>
      <c r="L254" s="306"/>
      <c r="M254" s="217"/>
      <c r="N254" s="306"/>
      <c r="O254" s="217"/>
      <c r="P254" s="217"/>
      <c r="Q254" s="307"/>
    </row>
    <row r="255" spans="1:17" s="5" customFormat="1" ht="41.25" customHeight="1">
      <c r="A255" s="89"/>
      <c r="B255" s="224"/>
      <c r="C255" s="57" t="s">
        <v>24</v>
      </c>
      <c r="D255" s="157">
        <f>SUM(I255)</f>
        <v>158000</v>
      </c>
      <c r="E255" s="219"/>
      <c r="F255" s="219"/>
      <c r="G255" s="219"/>
      <c r="H255" s="219"/>
      <c r="I255" s="220">
        <v>158000</v>
      </c>
      <c r="J255" s="220"/>
      <c r="K255" s="220"/>
      <c r="L255" s="220"/>
      <c r="M255" s="220"/>
      <c r="N255" s="220"/>
      <c r="O255" s="220"/>
      <c r="P255" s="220"/>
      <c r="Q255" s="307"/>
    </row>
    <row r="256" spans="1:17" s="5" customFormat="1" ht="21.6" customHeight="1">
      <c r="A256" s="112" t="s">
        <v>159</v>
      </c>
      <c r="B256" s="221" t="s">
        <v>160</v>
      </c>
      <c r="C256" s="52" t="s">
        <v>31</v>
      </c>
      <c r="D256" s="308" t="s">
        <v>161</v>
      </c>
      <c r="E256" s="216"/>
      <c r="F256" s="216"/>
      <c r="G256" s="306"/>
      <c r="H256" s="306"/>
      <c r="I256" s="306"/>
      <c r="J256" s="321" t="s">
        <v>162</v>
      </c>
      <c r="K256" s="321" t="s">
        <v>162</v>
      </c>
      <c r="L256" s="321" t="s">
        <v>162</v>
      </c>
      <c r="M256" s="217"/>
      <c r="N256" s="306"/>
      <c r="O256" s="217"/>
      <c r="P256" s="217"/>
      <c r="Q256" s="307"/>
    </row>
    <row r="257" spans="1:17" s="5" customFormat="1" ht="33.75" customHeight="1">
      <c r="A257" s="89"/>
      <c r="B257" s="224"/>
      <c r="C257" s="57" t="s">
        <v>24</v>
      </c>
      <c r="D257" s="157">
        <f>SUM(J257:L257)</f>
        <v>283000</v>
      </c>
      <c r="E257" s="219"/>
      <c r="F257" s="219"/>
      <c r="G257" s="219"/>
      <c r="H257" s="219"/>
      <c r="I257" s="219"/>
      <c r="J257" s="322">
        <v>94340</v>
      </c>
      <c r="K257" s="323">
        <v>94330</v>
      </c>
      <c r="L257" s="323">
        <v>94330</v>
      </c>
      <c r="M257" s="220"/>
      <c r="N257" s="220"/>
      <c r="O257" s="220"/>
      <c r="P257" s="220"/>
      <c r="Q257" s="307"/>
    </row>
    <row r="258" spans="1:17" s="5" customFormat="1" ht="21.6" customHeight="1">
      <c r="A258" s="112" t="s">
        <v>163</v>
      </c>
      <c r="B258" s="221" t="s">
        <v>160</v>
      </c>
      <c r="C258" s="52" t="s">
        <v>31</v>
      </c>
      <c r="D258" s="308" t="s">
        <v>164</v>
      </c>
      <c r="E258" s="216"/>
      <c r="F258" s="216"/>
      <c r="G258" s="306"/>
      <c r="H258" s="216"/>
      <c r="I258" s="306"/>
      <c r="J258" s="321" t="s">
        <v>162</v>
      </c>
      <c r="K258" s="321" t="s">
        <v>162</v>
      </c>
      <c r="L258" s="321" t="s">
        <v>162</v>
      </c>
      <c r="M258" s="217"/>
      <c r="N258" s="306"/>
      <c r="O258" s="217"/>
      <c r="P258" s="217"/>
      <c r="Q258" s="307"/>
    </row>
    <row r="259" spans="1:17" s="5" customFormat="1" ht="39" customHeight="1">
      <c r="A259" s="89"/>
      <c r="B259" s="224"/>
      <c r="C259" s="57" t="s">
        <v>24</v>
      </c>
      <c r="D259" s="157">
        <f>SUM(J259:L259)</f>
        <v>95000</v>
      </c>
      <c r="E259" s="219"/>
      <c r="F259" s="219"/>
      <c r="G259" s="219"/>
      <c r="H259" s="219"/>
      <c r="I259" s="220"/>
      <c r="J259" s="323">
        <v>31670</v>
      </c>
      <c r="K259" s="323">
        <v>31670</v>
      </c>
      <c r="L259" s="323">
        <v>31660</v>
      </c>
      <c r="M259" s="220"/>
      <c r="N259" s="220"/>
      <c r="O259" s="220"/>
      <c r="P259" s="220"/>
      <c r="Q259" s="307"/>
    </row>
    <row r="260" spans="1:17" ht="21.75" customHeight="1">
      <c r="A260" s="93" t="s">
        <v>39</v>
      </c>
      <c r="B260" s="94"/>
      <c r="C260" s="95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7"/>
    </row>
    <row r="261" spans="1:17" ht="21">
      <c r="A261" s="310" t="s">
        <v>0</v>
      </c>
      <c r="B261" s="310"/>
      <c r="C261" s="310"/>
      <c r="D261" s="310"/>
      <c r="E261" s="310"/>
      <c r="F261" s="310"/>
      <c r="G261" s="310"/>
      <c r="H261" s="310"/>
      <c r="I261" s="310"/>
      <c r="J261" s="310"/>
      <c r="K261" s="310"/>
      <c r="L261" s="310"/>
      <c r="M261" s="310"/>
      <c r="N261" s="310"/>
      <c r="O261" s="310"/>
      <c r="P261" s="5"/>
      <c r="Q261" s="5"/>
    </row>
    <row r="262" spans="1:17" ht="30.75" customHeight="1">
      <c r="A262" s="7" t="s">
        <v>146</v>
      </c>
      <c r="B262" s="162"/>
      <c r="C262" s="7"/>
      <c r="D262" s="7" t="s">
        <v>147</v>
      </c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100"/>
      <c r="P262" s="100"/>
      <c r="Q262" s="5"/>
    </row>
    <row r="263" spans="1:17" ht="21">
      <c r="A263" s="7" t="s">
        <v>92</v>
      </c>
      <c r="B263" s="162"/>
      <c r="C263" s="162"/>
      <c r="D263" s="162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</row>
    <row r="264" spans="1:17" ht="21">
      <c r="A264" s="7" t="s">
        <v>148</v>
      </c>
      <c r="B264" s="162"/>
      <c r="C264" s="162"/>
      <c r="D264" s="162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</row>
    <row r="265" spans="1:17" ht="21">
      <c r="A265" s="4" t="s">
        <v>110</v>
      </c>
      <c r="L265" s="5"/>
      <c r="M265" s="5"/>
      <c r="N265" s="5"/>
      <c r="O265" s="5"/>
      <c r="P265" s="5"/>
      <c r="Q265" s="5"/>
    </row>
    <row r="266" spans="1:17" ht="28.5" customHeight="1">
      <c r="A266" s="8" t="s">
        <v>5</v>
      </c>
      <c r="B266" s="10" t="s">
        <v>6</v>
      </c>
      <c r="C266" s="8" t="s">
        <v>7</v>
      </c>
      <c r="D266" s="10" t="s">
        <v>8</v>
      </c>
      <c r="E266" s="11" t="s">
        <v>9</v>
      </c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3"/>
      <c r="Q266" s="8" t="s">
        <v>10</v>
      </c>
    </row>
    <row r="267" spans="1:17" ht="35.25" customHeight="1">
      <c r="A267" s="15"/>
      <c r="B267" s="18"/>
      <c r="C267" s="17"/>
      <c r="D267" s="18"/>
      <c r="E267" s="19" t="s">
        <v>11</v>
      </c>
      <c r="F267" s="18" t="s">
        <v>12</v>
      </c>
      <c r="G267" s="18" t="s">
        <v>13</v>
      </c>
      <c r="H267" s="18" t="s">
        <v>14</v>
      </c>
      <c r="I267" s="18" t="s">
        <v>15</v>
      </c>
      <c r="J267" s="18" t="s">
        <v>16</v>
      </c>
      <c r="K267" s="18" t="s">
        <v>17</v>
      </c>
      <c r="L267" s="18" t="s">
        <v>18</v>
      </c>
      <c r="M267" s="18" t="s">
        <v>19</v>
      </c>
      <c r="N267" s="18" t="s">
        <v>20</v>
      </c>
      <c r="O267" s="18" t="s">
        <v>21</v>
      </c>
      <c r="P267" s="18" t="s">
        <v>22</v>
      </c>
      <c r="Q267" s="15"/>
    </row>
    <row r="268" spans="1:17" ht="34.5" customHeight="1">
      <c r="A268" s="112" t="s">
        <v>165</v>
      </c>
      <c r="B268" s="221" t="s">
        <v>38</v>
      </c>
      <c r="C268" s="52" t="s">
        <v>31</v>
      </c>
      <c r="D268" s="153">
        <v>15</v>
      </c>
      <c r="E268" s="216"/>
      <c r="F268" s="216"/>
      <c r="G268" s="216"/>
      <c r="H268" s="216"/>
      <c r="I268" s="217"/>
      <c r="J268" s="217"/>
      <c r="K268" s="217"/>
      <c r="L268" s="217"/>
      <c r="M268" s="217"/>
      <c r="N268" s="217">
        <v>15</v>
      </c>
      <c r="O268" s="217"/>
      <c r="P268" s="217"/>
      <c r="Q268" s="324"/>
    </row>
    <row r="269" spans="1:17" ht="24.75" customHeight="1">
      <c r="A269" s="89"/>
      <c r="B269" s="224"/>
      <c r="C269" s="57" t="s">
        <v>24</v>
      </c>
      <c r="D269" s="157">
        <v>4500</v>
      </c>
      <c r="E269" s="219"/>
      <c r="F269" s="219"/>
      <c r="G269" s="219"/>
      <c r="H269" s="219"/>
      <c r="I269" s="220"/>
      <c r="J269" s="220"/>
      <c r="K269" s="220"/>
      <c r="L269" s="220"/>
      <c r="M269" s="220"/>
      <c r="N269" s="220">
        <v>4500</v>
      </c>
      <c r="O269" s="220"/>
      <c r="P269" s="220"/>
      <c r="Q269" s="325"/>
    </row>
    <row r="270" spans="1:17" s="5" customFormat="1" ht="21" customHeight="1">
      <c r="A270" s="106" t="s">
        <v>166</v>
      </c>
      <c r="B270" s="316"/>
      <c r="C270" s="52" t="s">
        <v>31</v>
      </c>
      <c r="D270" s="222">
        <v>30</v>
      </c>
      <c r="E270" s="317"/>
      <c r="F270" s="326"/>
      <c r="G270" s="326"/>
      <c r="H270" s="326"/>
      <c r="I270" s="326"/>
      <c r="J270" s="326"/>
      <c r="K270" s="326"/>
      <c r="L270" s="326"/>
      <c r="M270" s="326"/>
      <c r="N270" s="317"/>
      <c r="O270" s="317"/>
      <c r="P270" s="317"/>
      <c r="Q270" s="318"/>
    </row>
    <row r="271" spans="1:17" s="5" customFormat="1" ht="34.5" customHeight="1">
      <c r="A271" s="177"/>
      <c r="B271" s="319"/>
      <c r="C271" s="57" t="s">
        <v>24</v>
      </c>
      <c r="D271" s="157">
        <f>SUM(D273+D275+D277+D279+D281)</f>
        <v>376850</v>
      </c>
      <c r="E271" s="320"/>
      <c r="F271" s="320"/>
      <c r="G271" s="320"/>
      <c r="H271" s="320"/>
      <c r="I271" s="327"/>
      <c r="J271" s="320"/>
      <c r="K271" s="320"/>
      <c r="L271" s="320"/>
      <c r="M271" s="320"/>
      <c r="N271" s="320"/>
      <c r="O271" s="320"/>
      <c r="P271" s="320"/>
      <c r="Q271" s="328"/>
    </row>
    <row r="272" spans="1:17" s="5" customFormat="1" ht="31.5" customHeight="1">
      <c r="A272" s="180" t="s">
        <v>167</v>
      </c>
      <c r="B272" s="329" t="s">
        <v>38</v>
      </c>
      <c r="C272" s="52" t="s">
        <v>31</v>
      </c>
      <c r="D272" s="153">
        <v>13</v>
      </c>
      <c r="E272" s="324"/>
      <c r="F272" s="324">
        <v>13</v>
      </c>
      <c r="G272" s="324"/>
      <c r="H272" s="324"/>
      <c r="I272" s="324"/>
      <c r="J272" s="324"/>
      <c r="K272" s="324"/>
      <c r="L272" s="324"/>
      <c r="M272" s="324"/>
      <c r="N272" s="324"/>
      <c r="O272" s="324"/>
      <c r="P272" s="324"/>
      <c r="Q272" s="324"/>
    </row>
    <row r="273" spans="1:17" s="5" customFormat="1" ht="27.75" customHeight="1">
      <c r="A273" s="199"/>
      <c r="B273" s="330"/>
      <c r="C273" s="57" t="s">
        <v>24</v>
      </c>
      <c r="D273" s="157">
        <f>SUM(F273)</f>
        <v>11100</v>
      </c>
      <c r="E273" s="325"/>
      <c r="F273" s="325">
        <v>11100</v>
      </c>
      <c r="G273" s="325"/>
      <c r="H273" s="325"/>
      <c r="I273" s="325"/>
      <c r="J273" s="325"/>
      <c r="K273" s="325"/>
      <c r="L273" s="325"/>
      <c r="M273" s="325"/>
      <c r="N273" s="325"/>
      <c r="O273" s="325"/>
      <c r="P273" s="325"/>
      <c r="Q273" s="325"/>
    </row>
    <row r="274" spans="1:17" s="5" customFormat="1" ht="31.5" customHeight="1">
      <c r="A274" s="331" t="s">
        <v>168</v>
      </c>
      <c r="B274" s="88" t="s">
        <v>38</v>
      </c>
      <c r="C274" s="52" t="s">
        <v>31</v>
      </c>
      <c r="D274" s="52">
        <v>45</v>
      </c>
      <c r="E274" s="216"/>
      <c r="F274" s="216"/>
      <c r="G274" s="216"/>
      <c r="H274" s="231"/>
      <c r="I274" s="231"/>
      <c r="J274" s="231"/>
      <c r="K274" s="231"/>
      <c r="L274" s="231" t="s">
        <v>158</v>
      </c>
      <c r="M274" s="217"/>
      <c r="N274" s="217"/>
      <c r="O274" s="217"/>
      <c r="P274" s="324"/>
      <c r="Q274" s="324"/>
    </row>
    <row r="275" spans="1:17" s="5" customFormat="1" ht="42" customHeight="1">
      <c r="A275" s="332"/>
      <c r="B275" s="56"/>
      <c r="C275" s="57" t="s">
        <v>24</v>
      </c>
      <c r="D275" s="157">
        <f>SUM(L275)</f>
        <v>89750</v>
      </c>
      <c r="E275" s="219"/>
      <c r="F275" s="219"/>
      <c r="G275" s="219"/>
      <c r="H275" s="111"/>
      <c r="I275" s="111"/>
      <c r="J275" s="111"/>
      <c r="K275" s="111"/>
      <c r="L275" s="111">
        <v>89750</v>
      </c>
      <c r="M275" s="220"/>
      <c r="N275" s="220"/>
      <c r="O275" s="220"/>
      <c r="P275" s="325"/>
      <c r="Q275" s="325"/>
    </row>
    <row r="276" spans="1:17" s="5" customFormat="1" ht="31.5" customHeight="1">
      <c r="A276" s="112" t="s">
        <v>169</v>
      </c>
      <c r="B276" s="221" t="s">
        <v>125</v>
      </c>
      <c r="C276" s="52" t="s">
        <v>31</v>
      </c>
      <c r="D276" s="308" t="s">
        <v>137</v>
      </c>
      <c r="E276" s="216"/>
      <c r="F276" s="216"/>
      <c r="G276" s="306"/>
      <c r="H276" s="216"/>
      <c r="I276" s="306" t="s">
        <v>90</v>
      </c>
      <c r="J276" s="217">
        <v>1</v>
      </c>
      <c r="K276" s="217">
        <v>1</v>
      </c>
      <c r="L276" s="306" t="s">
        <v>90</v>
      </c>
      <c r="M276" s="217"/>
      <c r="N276" s="306"/>
      <c r="O276" s="217"/>
      <c r="P276" s="324"/>
      <c r="Q276" s="324"/>
    </row>
    <row r="277" spans="1:17" s="5" customFormat="1" ht="34.5" customHeight="1">
      <c r="A277" s="89"/>
      <c r="B277" s="224"/>
      <c r="C277" s="57" t="s">
        <v>24</v>
      </c>
      <c r="D277" s="157">
        <f>SUM(L277)</f>
        <v>150000</v>
      </c>
      <c r="E277" s="219"/>
      <c r="F277" s="219"/>
      <c r="G277" s="219"/>
      <c r="H277" s="219"/>
      <c r="I277" s="220">
        <v>0</v>
      </c>
      <c r="J277" s="220">
        <v>0</v>
      </c>
      <c r="K277" s="220">
        <v>0</v>
      </c>
      <c r="L277" s="220">
        <v>150000</v>
      </c>
      <c r="M277" s="220"/>
      <c r="N277" s="220"/>
      <c r="O277" s="220"/>
      <c r="P277" s="325"/>
      <c r="Q277" s="325"/>
    </row>
    <row r="278" spans="1:17" s="14" customFormat="1" ht="18.75" customHeight="1">
      <c r="A278" s="331" t="s">
        <v>170</v>
      </c>
      <c r="B278" s="221" t="s">
        <v>160</v>
      </c>
      <c r="C278" s="52" t="s">
        <v>31</v>
      </c>
      <c r="D278" s="308" t="s">
        <v>162</v>
      </c>
      <c r="E278" s="216"/>
      <c r="F278" s="216"/>
      <c r="G278" s="306"/>
      <c r="H278" s="306"/>
      <c r="I278" s="306"/>
      <c r="J278" s="321"/>
      <c r="K278" s="321" t="s">
        <v>118</v>
      </c>
      <c r="L278" s="321" t="s">
        <v>118</v>
      </c>
      <c r="M278" s="217"/>
      <c r="N278" s="306"/>
      <c r="O278" s="217"/>
      <c r="P278" s="324"/>
      <c r="Q278" s="324"/>
    </row>
    <row r="279" spans="1:17" ht="39.75" customHeight="1">
      <c r="A279" s="332"/>
      <c r="B279" s="224"/>
      <c r="C279" s="57" t="s">
        <v>24</v>
      </c>
      <c r="D279" s="157">
        <f>SUM(J279:L279)</f>
        <v>96000</v>
      </c>
      <c r="E279" s="219"/>
      <c r="F279" s="219"/>
      <c r="G279" s="219"/>
      <c r="H279" s="219"/>
      <c r="I279" s="219"/>
      <c r="J279" s="322"/>
      <c r="K279" s="323">
        <v>48000</v>
      </c>
      <c r="L279" s="323">
        <v>48000</v>
      </c>
      <c r="M279" s="220"/>
      <c r="N279" s="220"/>
      <c r="O279" s="220"/>
      <c r="P279" s="325"/>
      <c r="Q279" s="325"/>
    </row>
    <row r="280" spans="1:17" ht="21.6" customHeight="1">
      <c r="A280" s="331" t="s">
        <v>171</v>
      </c>
      <c r="B280" s="221" t="s">
        <v>160</v>
      </c>
      <c r="C280" s="52" t="s">
        <v>31</v>
      </c>
      <c r="D280" s="308" t="s">
        <v>162</v>
      </c>
      <c r="E280" s="216"/>
      <c r="F280" s="216"/>
      <c r="G280" s="306"/>
      <c r="H280" s="216"/>
      <c r="I280" s="306"/>
      <c r="J280" s="321"/>
      <c r="K280" s="321"/>
      <c r="L280" s="321"/>
      <c r="M280" s="217"/>
      <c r="N280" s="306" t="s">
        <v>162</v>
      </c>
      <c r="O280" s="217"/>
      <c r="P280" s="324"/>
      <c r="Q280" s="324"/>
    </row>
    <row r="281" spans="1:17" ht="54.75" customHeight="1">
      <c r="A281" s="332"/>
      <c r="B281" s="224"/>
      <c r="C281" s="57" t="s">
        <v>24</v>
      </c>
      <c r="D281" s="157">
        <f>SUM(N281)</f>
        <v>30000</v>
      </c>
      <c r="E281" s="219"/>
      <c r="F281" s="219"/>
      <c r="G281" s="219"/>
      <c r="H281" s="219"/>
      <c r="I281" s="220"/>
      <c r="J281" s="323"/>
      <c r="K281" s="323"/>
      <c r="L281" s="323"/>
      <c r="M281" s="220"/>
      <c r="N281" s="220">
        <v>30000</v>
      </c>
      <c r="O281" s="220"/>
      <c r="P281" s="325"/>
      <c r="Q281" s="325"/>
    </row>
    <row r="282" spans="1:17" ht="21.6" customHeight="1">
      <c r="A282" s="331" t="s">
        <v>172</v>
      </c>
      <c r="B282" s="221" t="s">
        <v>38</v>
      </c>
      <c r="C282" s="52" t="s">
        <v>31</v>
      </c>
      <c r="D282" s="308" t="s">
        <v>162</v>
      </c>
      <c r="E282" s="216"/>
      <c r="F282" s="216"/>
      <c r="G282" s="333">
        <v>30</v>
      </c>
      <c r="H282" s="334" t="s">
        <v>118</v>
      </c>
      <c r="I282" s="306"/>
      <c r="J282" s="321"/>
      <c r="K282" s="321"/>
      <c r="L282" s="321"/>
      <c r="M282" s="217"/>
      <c r="N282" s="306"/>
      <c r="O282" s="217"/>
      <c r="P282" s="324"/>
      <c r="Q282" s="324"/>
    </row>
    <row r="283" spans="1:17" ht="21.6" customHeight="1">
      <c r="A283" s="332"/>
      <c r="B283" s="224"/>
      <c r="C283" s="57" t="s">
        <v>24</v>
      </c>
      <c r="D283" s="157">
        <f>SUM(G283:H283)</f>
        <v>43000</v>
      </c>
      <c r="E283" s="219"/>
      <c r="F283" s="219"/>
      <c r="G283" s="335">
        <v>21500</v>
      </c>
      <c r="H283" s="335">
        <v>21500</v>
      </c>
      <c r="I283" s="220"/>
      <c r="J283" s="323"/>
      <c r="K283" s="323"/>
      <c r="L283" s="323"/>
      <c r="M283" s="220"/>
      <c r="N283" s="220"/>
      <c r="O283" s="220"/>
      <c r="P283" s="325"/>
      <c r="Q283" s="325"/>
    </row>
    <row r="284" spans="1:17" ht="21.6" customHeight="1">
      <c r="A284" s="93" t="s">
        <v>39</v>
      </c>
      <c r="B284" s="94"/>
      <c r="C284" s="95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7"/>
    </row>
    <row r="285" spans="1:17" ht="21">
      <c r="A285" s="310" t="s">
        <v>0</v>
      </c>
      <c r="B285" s="310"/>
      <c r="C285" s="310"/>
      <c r="D285" s="310"/>
      <c r="E285" s="310"/>
      <c r="F285" s="310"/>
      <c r="G285" s="310"/>
      <c r="H285" s="310"/>
      <c r="I285" s="310"/>
      <c r="J285" s="310"/>
      <c r="K285" s="310"/>
      <c r="L285" s="310"/>
      <c r="M285" s="310"/>
      <c r="N285" s="310"/>
      <c r="O285" s="310"/>
      <c r="P285" s="5"/>
      <c r="Q285" s="5"/>
    </row>
    <row r="286" spans="1:17" ht="21">
      <c r="A286" s="7" t="s">
        <v>146</v>
      </c>
      <c r="B286" s="162"/>
      <c r="C286" s="7"/>
      <c r="D286" s="7" t="s">
        <v>147</v>
      </c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100"/>
      <c r="P286" s="100"/>
      <c r="Q286" s="5"/>
    </row>
    <row r="287" spans="1:17" ht="21">
      <c r="A287" s="7" t="s">
        <v>92</v>
      </c>
      <c r="B287" s="162"/>
      <c r="C287" s="162"/>
      <c r="D287" s="162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</row>
    <row r="288" spans="1:17" ht="21">
      <c r="A288" s="7" t="s">
        <v>148</v>
      </c>
      <c r="B288" s="162"/>
      <c r="C288" s="162"/>
      <c r="D288" s="162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</row>
    <row r="289" spans="1:17" ht="21">
      <c r="A289" s="4" t="s">
        <v>110</v>
      </c>
      <c r="L289" s="5"/>
      <c r="M289" s="5"/>
      <c r="N289" s="5"/>
      <c r="O289" s="5"/>
      <c r="P289" s="5"/>
      <c r="Q289" s="5"/>
    </row>
    <row r="290" spans="1:17" ht="21.6" customHeight="1">
      <c r="A290" s="8" t="s">
        <v>5</v>
      </c>
      <c r="B290" s="10" t="s">
        <v>6</v>
      </c>
      <c r="C290" s="8" t="s">
        <v>7</v>
      </c>
      <c r="D290" s="10" t="s">
        <v>8</v>
      </c>
      <c r="E290" s="11" t="s">
        <v>9</v>
      </c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3"/>
      <c r="Q290" s="8" t="s">
        <v>10</v>
      </c>
    </row>
    <row r="291" spans="1:17" ht="27.75" customHeight="1">
      <c r="A291" s="15"/>
      <c r="B291" s="18"/>
      <c r="C291" s="17"/>
      <c r="D291" s="18"/>
      <c r="E291" s="19" t="s">
        <v>11</v>
      </c>
      <c r="F291" s="18" t="s">
        <v>12</v>
      </c>
      <c r="G291" s="18" t="s">
        <v>13</v>
      </c>
      <c r="H291" s="18" t="s">
        <v>14</v>
      </c>
      <c r="I291" s="18" t="s">
        <v>15</v>
      </c>
      <c r="J291" s="18" t="s">
        <v>16</v>
      </c>
      <c r="K291" s="18" t="s">
        <v>17</v>
      </c>
      <c r="L291" s="18" t="s">
        <v>18</v>
      </c>
      <c r="M291" s="18" t="s">
        <v>19</v>
      </c>
      <c r="N291" s="18" t="s">
        <v>20</v>
      </c>
      <c r="O291" s="18" t="s">
        <v>21</v>
      </c>
      <c r="P291" s="18" t="s">
        <v>22</v>
      </c>
      <c r="Q291" s="15"/>
    </row>
    <row r="292" spans="1:17" ht="28.5" customHeight="1">
      <c r="A292" s="331" t="s">
        <v>173</v>
      </c>
      <c r="B292" s="221" t="s">
        <v>38</v>
      </c>
      <c r="C292" s="52" t="s">
        <v>31</v>
      </c>
      <c r="D292" s="153">
        <v>46</v>
      </c>
      <c r="E292" s="216"/>
      <c r="F292" s="216"/>
      <c r="G292" s="216"/>
      <c r="H292" s="216"/>
      <c r="I292" s="217">
        <v>46</v>
      </c>
      <c r="J292" s="217"/>
      <c r="K292" s="217"/>
      <c r="L292" s="217"/>
      <c r="M292" s="217"/>
      <c r="N292" s="217"/>
      <c r="O292" s="217"/>
      <c r="P292" s="324"/>
      <c r="Q292" s="324"/>
    </row>
    <row r="293" spans="1:17" ht="48" customHeight="1">
      <c r="A293" s="332"/>
      <c r="B293" s="224"/>
      <c r="C293" s="57" t="s">
        <v>24</v>
      </c>
      <c r="D293" s="157">
        <f>SUM(I293)</f>
        <v>304600</v>
      </c>
      <c r="E293" s="219"/>
      <c r="F293" s="219"/>
      <c r="G293" s="219"/>
      <c r="H293" s="219"/>
      <c r="I293" s="220">
        <v>304600</v>
      </c>
      <c r="J293" s="220"/>
      <c r="K293" s="220"/>
      <c r="L293" s="220"/>
      <c r="M293" s="220"/>
      <c r="N293" s="220"/>
      <c r="O293" s="220"/>
      <c r="P293" s="325"/>
      <c r="Q293" s="325"/>
    </row>
    <row r="294" spans="1:17" ht="27" customHeight="1">
      <c r="A294" s="180" t="s">
        <v>174</v>
      </c>
      <c r="B294" s="336" t="s">
        <v>38</v>
      </c>
      <c r="C294" s="52" t="s">
        <v>31</v>
      </c>
      <c r="D294" s="222">
        <v>60</v>
      </c>
      <c r="E294" s="324"/>
      <c r="F294" s="337"/>
      <c r="G294" s="337"/>
      <c r="H294" s="337" t="s">
        <v>175</v>
      </c>
      <c r="I294" s="337"/>
      <c r="J294" s="337"/>
      <c r="K294" s="337"/>
      <c r="L294" s="337"/>
      <c r="M294" s="337"/>
      <c r="N294" s="324"/>
      <c r="O294" s="324"/>
      <c r="P294" s="324"/>
      <c r="Q294" s="324"/>
    </row>
    <row r="295" spans="1:17" ht="27" customHeight="1">
      <c r="A295" s="199"/>
      <c r="B295" s="338"/>
      <c r="C295" s="57" t="s">
        <v>24</v>
      </c>
      <c r="D295" s="157">
        <f>SUM(H295)</f>
        <v>69000</v>
      </c>
      <c r="E295" s="325"/>
      <c r="F295" s="325"/>
      <c r="G295" s="325"/>
      <c r="H295" s="325">
        <v>69000</v>
      </c>
      <c r="I295" s="339"/>
      <c r="J295" s="325"/>
      <c r="K295" s="325"/>
      <c r="L295" s="325"/>
      <c r="M295" s="325"/>
      <c r="N295" s="325"/>
      <c r="O295" s="325"/>
      <c r="P295" s="325"/>
      <c r="Q295" s="325"/>
    </row>
    <row r="296" spans="1:17" ht="28.5" customHeight="1">
      <c r="A296" s="106" t="s">
        <v>176</v>
      </c>
      <c r="B296" s="316"/>
      <c r="C296" s="52" t="s">
        <v>31</v>
      </c>
      <c r="D296" s="153"/>
      <c r="E296" s="317"/>
      <c r="F296" s="317"/>
      <c r="G296" s="317"/>
      <c r="H296" s="317"/>
      <c r="I296" s="317"/>
      <c r="J296" s="317"/>
      <c r="K296" s="317"/>
      <c r="L296" s="317"/>
      <c r="M296" s="317"/>
      <c r="N296" s="317"/>
      <c r="O296" s="317"/>
      <c r="P296" s="317"/>
      <c r="Q296" s="317"/>
    </row>
    <row r="297" spans="1:17" ht="27" customHeight="1">
      <c r="A297" s="177"/>
      <c r="B297" s="319"/>
      <c r="C297" s="57" t="s">
        <v>24</v>
      </c>
      <c r="D297" s="157">
        <f>SUM(D299+D301+D303)</f>
        <v>459000</v>
      </c>
      <c r="E297" s="320"/>
      <c r="F297" s="320"/>
      <c r="G297" s="320"/>
      <c r="H297" s="320"/>
      <c r="I297" s="320"/>
      <c r="J297" s="320"/>
      <c r="K297" s="320"/>
      <c r="L297" s="320"/>
      <c r="M297" s="320"/>
      <c r="N297" s="320"/>
      <c r="O297" s="320"/>
      <c r="P297" s="320"/>
      <c r="Q297" s="320"/>
    </row>
    <row r="298" spans="1:17" ht="23.25" customHeight="1">
      <c r="A298" s="331" t="s">
        <v>177</v>
      </c>
      <c r="B298" s="88" t="s">
        <v>160</v>
      </c>
      <c r="C298" s="52" t="s">
        <v>31</v>
      </c>
      <c r="D298" s="52" t="s">
        <v>178</v>
      </c>
      <c r="E298" s="216"/>
      <c r="F298" s="216"/>
      <c r="G298" s="216"/>
      <c r="H298" s="231" t="s">
        <v>178</v>
      </c>
      <c r="I298" s="231"/>
      <c r="J298" s="231"/>
      <c r="K298" s="231"/>
      <c r="L298" s="231"/>
      <c r="M298" s="217"/>
      <c r="N298" s="217"/>
      <c r="O298" s="217"/>
      <c r="P298" s="340"/>
      <c r="Q298" s="340"/>
    </row>
    <row r="299" spans="1:17" ht="31.5" customHeight="1">
      <c r="A299" s="332"/>
      <c r="B299" s="56"/>
      <c r="C299" s="57" t="s">
        <v>24</v>
      </c>
      <c r="D299" s="157">
        <f>SUM(H299)</f>
        <v>87000</v>
      </c>
      <c r="E299" s="219"/>
      <c r="F299" s="219"/>
      <c r="G299" s="219"/>
      <c r="H299" s="111">
        <v>87000</v>
      </c>
      <c r="I299" s="111"/>
      <c r="J299" s="111"/>
      <c r="K299" s="111"/>
      <c r="L299" s="111"/>
      <c r="M299" s="220"/>
      <c r="N299" s="220"/>
      <c r="O299" s="220"/>
      <c r="P299" s="341"/>
      <c r="Q299" s="341"/>
    </row>
    <row r="300" spans="1:17" ht="26.25" customHeight="1">
      <c r="A300" s="112" t="s">
        <v>179</v>
      </c>
      <c r="B300" s="221" t="s">
        <v>38</v>
      </c>
      <c r="C300" s="52" t="s">
        <v>31</v>
      </c>
      <c r="D300" s="308" t="s">
        <v>180</v>
      </c>
      <c r="E300" s="216"/>
      <c r="F300" s="216"/>
      <c r="G300" s="306"/>
      <c r="H300" s="216">
        <v>85</v>
      </c>
      <c r="I300" s="306"/>
      <c r="J300" s="217"/>
      <c r="K300" s="217"/>
      <c r="L300" s="306"/>
      <c r="M300" s="217"/>
      <c r="N300" s="306"/>
      <c r="O300" s="217"/>
      <c r="P300" s="340"/>
      <c r="Q300" s="340"/>
    </row>
    <row r="301" spans="1:17" ht="29.25" customHeight="1">
      <c r="A301" s="89"/>
      <c r="B301" s="224"/>
      <c r="C301" s="57" t="s">
        <v>24</v>
      </c>
      <c r="D301" s="157">
        <f>SUM(H301)</f>
        <v>290000</v>
      </c>
      <c r="E301" s="219"/>
      <c r="F301" s="219"/>
      <c r="G301" s="219"/>
      <c r="H301" s="219">
        <v>290000</v>
      </c>
      <c r="I301" s="220"/>
      <c r="J301" s="220"/>
      <c r="K301" s="220"/>
      <c r="L301" s="220"/>
      <c r="M301" s="220"/>
      <c r="N301" s="220"/>
      <c r="O301" s="220"/>
      <c r="P301" s="341"/>
      <c r="Q301" s="341"/>
    </row>
    <row r="302" spans="1:17" ht="21.6" customHeight="1">
      <c r="A302" s="331" t="s">
        <v>181</v>
      </c>
      <c r="B302" s="221" t="s">
        <v>38</v>
      </c>
      <c r="C302" s="52" t="s">
        <v>31</v>
      </c>
      <c r="D302" s="308" t="s">
        <v>122</v>
      </c>
      <c r="E302" s="216"/>
      <c r="F302" s="216"/>
      <c r="G302" s="306"/>
      <c r="H302" s="306" t="s">
        <v>122</v>
      </c>
      <c r="I302" s="306"/>
      <c r="J302" s="321"/>
      <c r="K302" s="321"/>
      <c r="L302" s="321"/>
      <c r="M302" s="217"/>
      <c r="N302" s="306"/>
      <c r="O302" s="217"/>
      <c r="P302" s="217"/>
      <c r="Q302" s="324"/>
    </row>
    <row r="303" spans="1:17" ht="36" customHeight="1">
      <c r="A303" s="332"/>
      <c r="B303" s="224"/>
      <c r="C303" s="57" t="s">
        <v>24</v>
      </c>
      <c r="D303" s="157">
        <f>SUM(H303)</f>
        <v>82000</v>
      </c>
      <c r="E303" s="219"/>
      <c r="F303" s="219"/>
      <c r="G303" s="219"/>
      <c r="H303" s="219">
        <v>82000</v>
      </c>
      <c r="I303" s="219"/>
      <c r="J303" s="322"/>
      <c r="K303" s="323"/>
      <c r="L303" s="323"/>
      <c r="M303" s="220"/>
      <c r="N303" s="220"/>
      <c r="O303" s="220"/>
      <c r="P303" s="220"/>
      <c r="Q303" s="325"/>
    </row>
    <row r="304" spans="1:17" ht="21.6" customHeight="1">
      <c r="A304" s="342" t="s">
        <v>182</v>
      </c>
      <c r="B304" s="316"/>
      <c r="C304" s="52" t="s">
        <v>31</v>
      </c>
      <c r="D304" s="308"/>
      <c r="E304" s="317"/>
      <c r="F304" s="317"/>
      <c r="G304" s="326"/>
      <c r="H304" s="317"/>
      <c r="I304" s="326"/>
      <c r="J304" s="343"/>
      <c r="K304" s="343"/>
      <c r="L304" s="343"/>
      <c r="M304" s="317"/>
      <c r="N304" s="326"/>
      <c r="O304" s="317"/>
      <c r="P304" s="317"/>
      <c r="Q304" s="317"/>
    </row>
    <row r="305" spans="1:17" ht="21.6" customHeight="1">
      <c r="A305" s="344"/>
      <c r="B305" s="319"/>
      <c r="C305" s="57" t="s">
        <v>24</v>
      </c>
      <c r="D305" s="157">
        <f>SUM(D307+D309+D319+D321+D323)</f>
        <v>455800</v>
      </c>
      <c r="E305" s="320"/>
      <c r="F305" s="320"/>
      <c r="G305" s="320"/>
      <c r="H305" s="320"/>
      <c r="I305" s="320"/>
      <c r="J305" s="345"/>
      <c r="K305" s="345"/>
      <c r="L305" s="345"/>
      <c r="M305" s="320"/>
      <c r="N305" s="320"/>
      <c r="O305" s="320"/>
      <c r="P305" s="320"/>
      <c r="Q305" s="320"/>
    </row>
    <row r="306" spans="1:17" ht="21.6" customHeight="1">
      <c r="A306" s="331" t="s">
        <v>183</v>
      </c>
      <c r="B306" s="221" t="s">
        <v>38</v>
      </c>
      <c r="C306" s="52" t="s">
        <v>31</v>
      </c>
      <c r="D306" s="308" t="s">
        <v>122</v>
      </c>
      <c r="E306" s="216"/>
      <c r="F306" s="216"/>
      <c r="G306" s="333"/>
      <c r="H306" s="334" t="s">
        <v>122</v>
      </c>
      <c r="I306" s="306"/>
      <c r="J306" s="321"/>
      <c r="K306" s="321"/>
      <c r="L306" s="321"/>
      <c r="M306" s="217"/>
      <c r="N306" s="306"/>
      <c r="O306" s="217"/>
      <c r="P306" s="217"/>
      <c r="Q306" s="324"/>
    </row>
    <row r="307" spans="1:17" ht="32.25" customHeight="1">
      <c r="A307" s="332"/>
      <c r="B307" s="224"/>
      <c r="C307" s="57" t="s">
        <v>24</v>
      </c>
      <c r="D307" s="157">
        <f>SUM(H307)</f>
        <v>108000</v>
      </c>
      <c r="E307" s="219"/>
      <c r="F307" s="219"/>
      <c r="G307" s="335"/>
      <c r="H307" s="335">
        <v>108000</v>
      </c>
      <c r="I307" s="220"/>
      <c r="J307" s="323"/>
      <c r="K307" s="323"/>
      <c r="L307" s="323"/>
      <c r="M307" s="220"/>
      <c r="N307" s="220"/>
      <c r="O307" s="220"/>
      <c r="P307" s="220"/>
      <c r="Q307" s="325"/>
    </row>
    <row r="308" spans="1:17" ht="21.6" customHeight="1">
      <c r="A308" s="331" t="s">
        <v>184</v>
      </c>
      <c r="B308" s="221" t="s">
        <v>160</v>
      </c>
      <c r="C308" s="52" t="s">
        <v>31</v>
      </c>
      <c r="D308" s="308" t="s">
        <v>185</v>
      </c>
      <c r="E308" s="216"/>
      <c r="F308" s="216"/>
      <c r="G308" s="306"/>
      <c r="H308" s="216">
        <v>20</v>
      </c>
      <c r="I308" s="306"/>
      <c r="J308" s="321"/>
      <c r="K308" s="321"/>
      <c r="L308" s="321"/>
      <c r="M308" s="216">
        <v>20</v>
      </c>
      <c r="N308" s="306"/>
      <c r="O308" s="217"/>
      <c r="P308" s="217"/>
      <c r="Q308" s="324"/>
    </row>
    <row r="309" spans="1:17" ht="34.5" customHeight="1">
      <c r="A309" s="332"/>
      <c r="B309" s="224"/>
      <c r="C309" s="57" t="s">
        <v>24</v>
      </c>
      <c r="D309" s="157">
        <f>SUM(H309:M309)</f>
        <v>60000</v>
      </c>
      <c r="E309" s="219"/>
      <c r="F309" s="219"/>
      <c r="G309" s="219"/>
      <c r="H309" s="219">
        <v>30000</v>
      </c>
      <c r="I309" s="220"/>
      <c r="J309" s="323"/>
      <c r="K309" s="323"/>
      <c r="L309" s="323"/>
      <c r="M309" s="219">
        <v>30000</v>
      </c>
      <c r="N309" s="220"/>
      <c r="O309" s="220"/>
      <c r="P309" s="220"/>
      <c r="Q309" s="325"/>
    </row>
    <row r="310" spans="1:17" ht="21.6" customHeight="1">
      <c r="A310" s="93" t="s">
        <v>39</v>
      </c>
      <c r="B310" s="94"/>
      <c r="C310" s="95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7"/>
    </row>
    <row r="311" spans="1:17" ht="24.75" customHeight="1">
      <c r="A311" s="310" t="s">
        <v>0</v>
      </c>
      <c r="B311" s="310"/>
      <c r="C311" s="310"/>
      <c r="D311" s="310"/>
      <c r="E311" s="310"/>
      <c r="F311" s="310"/>
      <c r="G311" s="310"/>
      <c r="H311" s="310"/>
      <c r="I311" s="310"/>
      <c r="J311" s="310"/>
      <c r="K311" s="310"/>
      <c r="L311" s="310"/>
      <c r="M311" s="310"/>
      <c r="N311" s="310"/>
      <c r="O311" s="310"/>
      <c r="P311" s="5"/>
      <c r="Q311" s="5"/>
    </row>
    <row r="312" spans="1:17" ht="21">
      <c r="A312" s="7" t="s">
        <v>146</v>
      </c>
      <c r="B312" s="162"/>
      <c r="C312" s="7"/>
      <c r="D312" s="7" t="s">
        <v>147</v>
      </c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100"/>
      <c r="P312" s="100"/>
      <c r="Q312" s="5"/>
    </row>
    <row r="313" spans="1:17" ht="21">
      <c r="A313" s="7" t="s">
        <v>92</v>
      </c>
      <c r="B313" s="162"/>
      <c r="C313" s="162"/>
      <c r="D313" s="162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</row>
    <row r="314" spans="1:17" ht="21">
      <c r="A314" s="7" t="s">
        <v>148</v>
      </c>
      <c r="B314" s="162"/>
      <c r="C314" s="162"/>
      <c r="D314" s="162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</row>
    <row r="315" spans="1:17" ht="21">
      <c r="A315" s="4" t="s">
        <v>110</v>
      </c>
      <c r="L315" s="5"/>
      <c r="M315" s="5"/>
      <c r="N315" s="5"/>
      <c r="O315" s="5"/>
      <c r="P315" s="5"/>
      <c r="Q315" s="5"/>
    </row>
    <row r="316" spans="1:17" ht="26.25" customHeight="1">
      <c r="A316" s="8" t="s">
        <v>5</v>
      </c>
      <c r="B316" s="10" t="s">
        <v>6</v>
      </c>
      <c r="C316" s="8" t="s">
        <v>7</v>
      </c>
      <c r="D316" s="10" t="s">
        <v>8</v>
      </c>
      <c r="E316" s="11" t="s">
        <v>9</v>
      </c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3"/>
      <c r="Q316" s="8" t="s">
        <v>10</v>
      </c>
    </row>
    <row r="317" spans="1:17" ht="27.75" customHeight="1">
      <c r="A317" s="15"/>
      <c r="B317" s="18"/>
      <c r="C317" s="17"/>
      <c r="D317" s="18"/>
      <c r="E317" s="19" t="s">
        <v>11</v>
      </c>
      <c r="F317" s="18" t="s">
        <v>12</v>
      </c>
      <c r="G317" s="18" t="s">
        <v>13</v>
      </c>
      <c r="H317" s="18" t="s">
        <v>14</v>
      </c>
      <c r="I317" s="18" t="s">
        <v>15</v>
      </c>
      <c r="J317" s="18" t="s">
        <v>16</v>
      </c>
      <c r="K317" s="18" t="s">
        <v>17</v>
      </c>
      <c r="L317" s="18" t="s">
        <v>18</v>
      </c>
      <c r="M317" s="18" t="s">
        <v>19</v>
      </c>
      <c r="N317" s="18" t="s">
        <v>20</v>
      </c>
      <c r="O317" s="18" t="s">
        <v>21</v>
      </c>
      <c r="P317" s="18" t="s">
        <v>22</v>
      </c>
      <c r="Q317" s="15"/>
    </row>
    <row r="318" spans="1:17" ht="21.6" customHeight="1">
      <c r="A318" s="112" t="s">
        <v>186</v>
      </c>
      <c r="B318" s="221" t="s">
        <v>38</v>
      </c>
      <c r="C318" s="52" t="s">
        <v>31</v>
      </c>
      <c r="D318" s="153">
        <v>100</v>
      </c>
      <c r="E318" s="216"/>
      <c r="F318" s="216"/>
      <c r="G318" s="216"/>
      <c r="H318" s="216"/>
      <c r="I318" s="337" t="s">
        <v>187</v>
      </c>
      <c r="J318" s="217"/>
      <c r="K318" s="217"/>
      <c r="L318" s="217"/>
      <c r="M318" s="217"/>
      <c r="N318" s="217"/>
      <c r="O318" s="217"/>
      <c r="P318" s="217"/>
      <c r="Q318" s="324"/>
    </row>
    <row r="319" spans="1:17" ht="36.75" customHeight="1">
      <c r="A319" s="89"/>
      <c r="B319" s="224"/>
      <c r="C319" s="57" t="s">
        <v>24</v>
      </c>
      <c r="D319" s="157">
        <f>SUM(I319)</f>
        <v>107000</v>
      </c>
      <c r="E319" s="219"/>
      <c r="F319" s="219"/>
      <c r="G319" s="219"/>
      <c r="H319" s="219"/>
      <c r="I319" s="346">
        <v>107000</v>
      </c>
      <c r="J319" s="220"/>
      <c r="K319" s="220"/>
      <c r="L319" s="220"/>
      <c r="M319" s="220"/>
      <c r="N319" s="220"/>
      <c r="O319" s="220"/>
      <c r="P319" s="220"/>
      <c r="Q319" s="325"/>
    </row>
    <row r="320" spans="1:17" ht="21.75" customHeight="1">
      <c r="A320" s="180" t="s">
        <v>188</v>
      </c>
      <c r="B320" s="336" t="s">
        <v>38</v>
      </c>
      <c r="C320" s="52" t="s">
        <v>31</v>
      </c>
      <c r="D320" s="347" t="s">
        <v>189</v>
      </c>
      <c r="E320" s="324"/>
      <c r="F320" s="337"/>
      <c r="G320" s="337"/>
      <c r="H320" s="337"/>
      <c r="I320" s="337"/>
      <c r="J320" s="337"/>
      <c r="K320" s="337"/>
      <c r="L320" s="337"/>
      <c r="M320" s="337" t="s">
        <v>190</v>
      </c>
      <c r="N320" s="324"/>
      <c r="O320" s="324"/>
      <c r="P320" s="324"/>
      <c r="Q320" s="324"/>
    </row>
    <row r="321" spans="1:17" ht="53.25" customHeight="1">
      <c r="A321" s="199"/>
      <c r="B321" s="338"/>
      <c r="C321" s="57" t="s">
        <v>24</v>
      </c>
      <c r="D321" s="157">
        <f>SUM(M321)</f>
        <v>80000</v>
      </c>
      <c r="E321" s="325"/>
      <c r="F321" s="325"/>
      <c r="G321" s="325"/>
      <c r="H321" s="325"/>
      <c r="I321" s="346"/>
      <c r="J321" s="325"/>
      <c r="K321" s="325"/>
      <c r="L321" s="325"/>
      <c r="M321" s="325">
        <v>80000</v>
      </c>
      <c r="N321" s="325"/>
      <c r="O321" s="325"/>
      <c r="P321" s="325"/>
      <c r="Q321" s="325"/>
    </row>
    <row r="322" spans="1:17" ht="27.75" customHeight="1">
      <c r="A322" s="180" t="s">
        <v>191</v>
      </c>
      <c r="B322" s="336" t="s">
        <v>38</v>
      </c>
      <c r="C322" s="52" t="s">
        <v>31</v>
      </c>
      <c r="D322" s="348">
        <f>SUM(H322)</f>
        <v>200</v>
      </c>
      <c r="E322" s="324"/>
      <c r="F322" s="324"/>
      <c r="G322" s="324"/>
      <c r="H322" s="324">
        <v>200</v>
      </c>
      <c r="I322" s="324"/>
      <c r="J322" s="324"/>
      <c r="K322" s="324"/>
      <c r="L322" s="324"/>
      <c r="M322" s="324"/>
      <c r="N322" s="324"/>
      <c r="O322" s="324"/>
      <c r="P322" s="324"/>
      <c r="Q322" s="324"/>
    </row>
    <row r="323" spans="1:17" ht="30" customHeight="1">
      <c r="A323" s="199"/>
      <c r="B323" s="338"/>
      <c r="C323" s="57" t="s">
        <v>24</v>
      </c>
      <c r="D323" s="157">
        <f>SUM(H323)</f>
        <v>100800</v>
      </c>
      <c r="E323" s="325"/>
      <c r="F323" s="325"/>
      <c r="G323" s="325"/>
      <c r="H323" s="325">
        <v>100800</v>
      </c>
      <c r="I323" s="325"/>
      <c r="J323" s="325"/>
      <c r="K323" s="325"/>
      <c r="L323" s="325"/>
      <c r="M323" s="325"/>
      <c r="N323" s="325"/>
      <c r="O323" s="325"/>
      <c r="P323" s="325"/>
      <c r="Q323" s="325"/>
    </row>
    <row r="324" spans="1:17" ht="25.5" customHeight="1">
      <c r="A324" s="342" t="s">
        <v>192</v>
      </c>
      <c r="B324" s="349"/>
      <c r="C324" s="52" t="s">
        <v>31</v>
      </c>
      <c r="D324" s="52"/>
      <c r="E324" s="350"/>
      <c r="F324" s="350"/>
      <c r="G324" s="350"/>
      <c r="H324" s="351"/>
      <c r="I324" s="351"/>
      <c r="J324" s="351"/>
      <c r="K324" s="351"/>
      <c r="L324" s="351"/>
      <c r="M324" s="317"/>
      <c r="N324" s="317"/>
      <c r="O324" s="317"/>
      <c r="P324" s="317"/>
      <c r="Q324" s="352"/>
    </row>
    <row r="325" spans="1:17" ht="27.75" customHeight="1">
      <c r="A325" s="344"/>
      <c r="B325" s="353"/>
      <c r="C325" s="57" t="s">
        <v>24</v>
      </c>
      <c r="D325" s="157">
        <f>SUM(D327+D329+D331)</f>
        <v>172800</v>
      </c>
      <c r="E325" s="354"/>
      <c r="F325" s="354"/>
      <c r="G325" s="354"/>
      <c r="H325" s="63"/>
      <c r="I325" s="63"/>
      <c r="J325" s="63"/>
      <c r="K325" s="63"/>
      <c r="L325" s="63"/>
      <c r="M325" s="320"/>
      <c r="N325" s="320"/>
      <c r="O325" s="320"/>
      <c r="P325" s="320"/>
      <c r="Q325" s="328"/>
    </row>
    <row r="326" spans="1:17" ht="21.6" customHeight="1">
      <c r="A326" s="112" t="s">
        <v>193</v>
      </c>
      <c r="B326" s="221" t="s">
        <v>38</v>
      </c>
      <c r="C326" s="52" t="s">
        <v>31</v>
      </c>
      <c r="D326" s="308" t="s">
        <v>194</v>
      </c>
      <c r="E326" s="216"/>
      <c r="F326" s="216"/>
      <c r="G326" s="306"/>
      <c r="H326" s="216">
        <v>15</v>
      </c>
      <c r="I326" s="306"/>
      <c r="J326" s="217"/>
      <c r="K326" s="217"/>
      <c r="L326" s="306"/>
      <c r="M326" s="217"/>
      <c r="N326" s="306"/>
      <c r="O326" s="217"/>
      <c r="P326" s="217"/>
      <c r="Q326" s="217"/>
    </row>
    <row r="327" spans="1:17" ht="36.75" customHeight="1">
      <c r="A327" s="89"/>
      <c r="B327" s="224"/>
      <c r="C327" s="57" t="s">
        <v>24</v>
      </c>
      <c r="D327" s="157">
        <f>SUM(H327)</f>
        <v>10450</v>
      </c>
      <c r="E327" s="219"/>
      <c r="F327" s="219"/>
      <c r="G327" s="219"/>
      <c r="H327" s="219">
        <v>10450</v>
      </c>
      <c r="I327" s="220"/>
      <c r="J327" s="220"/>
      <c r="K327" s="220"/>
      <c r="L327" s="220"/>
      <c r="M327" s="220"/>
      <c r="N327" s="220"/>
      <c r="O327" s="220"/>
      <c r="P327" s="220"/>
      <c r="Q327" s="220"/>
    </row>
    <row r="328" spans="1:17" ht="25.5" customHeight="1">
      <c r="A328" s="331" t="s">
        <v>195</v>
      </c>
      <c r="B328" s="221" t="s">
        <v>38</v>
      </c>
      <c r="C328" s="52" t="s">
        <v>31</v>
      </c>
      <c r="D328" s="308" t="s">
        <v>139</v>
      </c>
      <c r="E328" s="216"/>
      <c r="F328" s="216"/>
      <c r="G328" s="306"/>
      <c r="H328" s="306"/>
      <c r="I328" s="306" t="s">
        <v>139</v>
      </c>
      <c r="J328" s="321"/>
      <c r="K328" s="321"/>
      <c r="L328" s="321"/>
      <c r="M328" s="217"/>
      <c r="N328" s="306"/>
      <c r="O328" s="217"/>
      <c r="P328" s="217"/>
      <c r="Q328" s="217"/>
    </row>
    <row r="329" spans="1:17" ht="39" customHeight="1">
      <c r="A329" s="332"/>
      <c r="B329" s="224"/>
      <c r="C329" s="57" t="s">
        <v>24</v>
      </c>
      <c r="D329" s="157">
        <f>SUM(I329)</f>
        <v>151900</v>
      </c>
      <c r="E329" s="219"/>
      <c r="F329" s="219"/>
      <c r="G329" s="219"/>
      <c r="H329" s="219"/>
      <c r="I329" s="219">
        <v>151900</v>
      </c>
      <c r="J329" s="322"/>
      <c r="K329" s="323"/>
      <c r="L329" s="323"/>
      <c r="M329" s="220"/>
      <c r="N329" s="220"/>
      <c r="O329" s="220"/>
      <c r="P329" s="220"/>
      <c r="Q329" s="220"/>
    </row>
    <row r="330" spans="1:17" ht="21.6" customHeight="1">
      <c r="A330" s="331" t="s">
        <v>196</v>
      </c>
      <c r="B330" s="221" t="s">
        <v>38</v>
      </c>
      <c r="C330" s="52" t="s">
        <v>31</v>
      </c>
      <c r="D330" s="308" t="s">
        <v>194</v>
      </c>
      <c r="E330" s="216"/>
      <c r="F330" s="216"/>
      <c r="G330" s="306"/>
      <c r="H330" s="216">
        <v>15</v>
      </c>
      <c r="I330" s="306"/>
      <c r="J330" s="321"/>
      <c r="K330" s="321"/>
      <c r="L330" s="321"/>
      <c r="M330" s="217"/>
      <c r="N330" s="306"/>
      <c r="O330" s="217"/>
      <c r="P330" s="217"/>
      <c r="Q330" s="217"/>
    </row>
    <row r="331" spans="1:17" ht="21.6" customHeight="1">
      <c r="A331" s="332"/>
      <c r="B331" s="224"/>
      <c r="C331" s="57" t="s">
        <v>24</v>
      </c>
      <c r="D331" s="157">
        <f>SUM(H331)</f>
        <v>10450</v>
      </c>
      <c r="E331" s="219"/>
      <c r="F331" s="219"/>
      <c r="G331" s="219"/>
      <c r="H331" s="219">
        <v>10450</v>
      </c>
      <c r="I331" s="220"/>
      <c r="J331" s="323"/>
      <c r="K331" s="323"/>
      <c r="L331" s="323"/>
      <c r="M331" s="220"/>
      <c r="N331" s="220"/>
      <c r="O331" s="220"/>
      <c r="P331" s="220"/>
      <c r="Q331" s="220"/>
    </row>
    <row r="332" spans="1:17" ht="21.6" customHeight="1">
      <c r="A332" s="342" t="s">
        <v>197</v>
      </c>
      <c r="B332" s="316"/>
      <c r="C332" s="52" t="s">
        <v>31</v>
      </c>
      <c r="D332" s="308"/>
      <c r="E332" s="317"/>
      <c r="F332" s="317"/>
      <c r="G332" s="355"/>
      <c r="H332" s="356"/>
      <c r="I332" s="326"/>
      <c r="J332" s="343"/>
      <c r="K332" s="343"/>
      <c r="L332" s="343"/>
      <c r="M332" s="317"/>
      <c r="N332" s="326"/>
      <c r="O332" s="317"/>
      <c r="P332" s="317"/>
      <c r="Q332" s="317"/>
    </row>
    <row r="333" spans="1:17" ht="21.6" customHeight="1">
      <c r="A333" s="344"/>
      <c r="B333" s="319"/>
      <c r="C333" s="57" t="s">
        <v>24</v>
      </c>
      <c r="D333" s="157">
        <f>SUM(D335+D346)</f>
        <v>40400</v>
      </c>
      <c r="E333" s="320"/>
      <c r="F333" s="320"/>
      <c r="G333" s="357"/>
      <c r="H333" s="357"/>
      <c r="I333" s="320"/>
      <c r="J333" s="345"/>
      <c r="K333" s="345"/>
      <c r="L333" s="345"/>
      <c r="M333" s="320"/>
      <c r="N333" s="320"/>
      <c r="O333" s="320"/>
      <c r="P333" s="320"/>
      <c r="Q333" s="320"/>
    </row>
    <row r="334" spans="1:17" ht="21.6" customHeight="1">
      <c r="A334" s="331" t="s">
        <v>198</v>
      </c>
      <c r="B334" s="221" t="s">
        <v>38</v>
      </c>
      <c r="C334" s="52" t="s">
        <v>31</v>
      </c>
      <c r="D334" s="308" t="s">
        <v>199</v>
      </c>
      <c r="E334" s="216"/>
      <c r="F334" s="216"/>
      <c r="G334" s="333"/>
      <c r="H334" s="334"/>
      <c r="I334" s="306" t="s">
        <v>199</v>
      </c>
      <c r="J334" s="321"/>
      <c r="K334" s="321"/>
      <c r="L334" s="321"/>
      <c r="M334" s="217"/>
      <c r="N334" s="306"/>
      <c r="O334" s="217"/>
      <c r="P334" s="217"/>
      <c r="Q334" s="217"/>
    </row>
    <row r="335" spans="1:17" ht="21.6" customHeight="1">
      <c r="A335" s="332"/>
      <c r="B335" s="224"/>
      <c r="C335" s="57" t="s">
        <v>24</v>
      </c>
      <c r="D335" s="157">
        <f>SUM(I335)</f>
        <v>20400</v>
      </c>
      <c r="E335" s="219"/>
      <c r="F335" s="219"/>
      <c r="G335" s="335"/>
      <c r="H335" s="335"/>
      <c r="I335" s="220">
        <v>20400</v>
      </c>
      <c r="J335" s="323"/>
      <c r="K335" s="323"/>
      <c r="L335" s="323"/>
      <c r="M335" s="220"/>
      <c r="N335" s="220"/>
      <c r="O335" s="220"/>
      <c r="P335" s="220"/>
      <c r="Q335" s="220"/>
    </row>
    <row r="336" spans="1:17" ht="21.6" customHeight="1">
      <c r="A336" s="93" t="s">
        <v>39</v>
      </c>
      <c r="B336" s="94"/>
      <c r="C336" s="95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7"/>
    </row>
    <row r="337" spans="1:17" ht="21.6" customHeight="1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</row>
    <row r="338" spans="1:17" ht="21.6" customHeight="1">
      <c r="A338" s="310" t="s">
        <v>0</v>
      </c>
      <c r="B338" s="310"/>
      <c r="C338" s="310"/>
      <c r="D338" s="310"/>
      <c r="E338" s="310"/>
      <c r="F338" s="310"/>
      <c r="G338" s="310"/>
      <c r="H338" s="310"/>
      <c r="I338" s="310"/>
      <c r="J338" s="310"/>
      <c r="K338" s="310"/>
      <c r="L338" s="310"/>
      <c r="M338" s="310"/>
      <c r="N338" s="310"/>
      <c r="O338" s="310"/>
      <c r="P338" s="5"/>
      <c r="Q338" s="5"/>
    </row>
    <row r="339" spans="1:17" ht="21.6" customHeight="1">
      <c r="A339" s="7" t="s">
        <v>146</v>
      </c>
      <c r="B339" s="162"/>
      <c r="C339" s="7"/>
      <c r="D339" s="7" t="s">
        <v>147</v>
      </c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100"/>
      <c r="P339" s="100"/>
      <c r="Q339" s="5"/>
    </row>
    <row r="340" spans="1:17" ht="21">
      <c r="A340" s="7" t="s">
        <v>92</v>
      </c>
      <c r="B340" s="162"/>
      <c r="C340" s="162"/>
      <c r="D340" s="162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</row>
    <row r="341" spans="1:17" ht="21">
      <c r="A341" s="7" t="s">
        <v>148</v>
      </c>
      <c r="B341" s="162"/>
      <c r="C341" s="162"/>
      <c r="D341" s="162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</row>
    <row r="342" spans="1:17" ht="21">
      <c r="A342" s="4" t="s">
        <v>110</v>
      </c>
      <c r="L342" s="5"/>
      <c r="M342" s="5"/>
      <c r="N342" s="5"/>
      <c r="O342" s="5"/>
      <c r="P342" s="5"/>
      <c r="Q342" s="5"/>
    </row>
    <row r="343" spans="1:17" ht="21.6" customHeight="1">
      <c r="A343" s="8" t="s">
        <v>5</v>
      </c>
      <c r="B343" s="10" t="s">
        <v>6</v>
      </c>
      <c r="C343" s="8" t="s">
        <v>7</v>
      </c>
      <c r="D343" s="10" t="s">
        <v>8</v>
      </c>
      <c r="E343" s="11" t="s">
        <v>9</v>
      </c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3"/>
      <c r="Q343" s="8" t="s">
        <v>10</v>
      </c>
    </row>
    <row r="344" spans="1:17" ht="41.25" customHeight="1">
      <c r="A344" s="15"/>
      <c r="B344" s="18"/>
      <c r="C344" s="17"/>
      <c r="D344" s="18"/>
      <c r="E344" s="19" t="s">
        <v>11</v>
      </c>
      <c r="F344" s="18" t="s">
        <v>12</v>
      </c>
      <c r="G344" s="18" t="s">
        <v>13</v>
      </c>
      <c r="H344" s="18" t="s">
        <v>14</v>
      </c>
      <c r="I344" s="18" t="s">
        <v>15</v>
      </c>
      <c r="J344" s="18" t="s">
        <v>16</v>
      </c>
      <c r="K344" s="18" t="s">
        <v>17</v>
      </c>
      <c r="L344" s="18" t="s">
        <v>18</v>
      </c>
      <c r="M344" s="18" t="s">
        <v>19</v>
      </c>
      <c r="N344" s="18" t="s">
        <v>20</v>
      </c>
      <c r="O344" s="18" t="s">
        <v>21</v>
      </c>
      <c r="P344" s="18" t="s">
        <v>22</v>
      </c>
      <c r="Q344" s="15"/>
    </row>
    <row r="345" spans="1:17" ht="27.75" customHeight="1">
      <c r="A345" s="112" t="s">
        <v>200</v>
      </c>
      <c r="B345" s="221" t="s">
        <v>125</v>
      </c>
      <c r="C345" s="52" t="s">
        <v>31</v>
      </c>
      <c r="D345" s="153">
        <v>1</v>
      </c>
      <c r="E345" s="216"/>
      <c r="F345" s="216"/>
      <c r="G345" s="216"/>
      <c r="H345" s="216"/>
      <c r="I345" s="337" t="s">
        <v>90</v>
      </c>
      <c r="J345" s="217"/>
      <c r="K345" s="217"/>
      <c r="L345" s="217"/>
      <c r="M345" s="217"/>
      <c r="N345" s="217"/>
      <c r="O345" s="217"/>
      <c r="P345" s="217"/>
      <c r="Q345" s="217"/>
    </row>
    <row r="346" spans="1:17" ht="28.5" customHeight="1">
      <c r="A346" s="89"/>
      <c r="B346" s="224"/>
      <c r="C346" s="57" t="s">
        <v>24</v>
      </c>
      <c r="D346" s="157">
        <f>SUM(I346)</f>
        <v>20000</v>
      </c>
      <c r="E346" s="219"/>
      <c r="F346" s="219"/>
      <c r="G346" s="219"/>
      <c r="H346" s="219"/>
      <c r="I346" s="346">
        <v>20000</v>
      </c>
      <c r="J346" s="220"/>
      <c r="K346" s="220"/>
      <c r="L346" s="220"/>
      <c r="M346" s="220"/>
      <c r="N346" s="220"/>
      <c r="O346" s="220"/>
      <c r="P346" s="220"/>
      <c r="Q346" s="220"/>
    </row>
    <row r="347" spans="1:17" ht="21.6" customHeight="1">
      <c r="A347" s="180" t="s">
        <v>201</v>
      </c>
      <c r="B347" s="336" t="s">
        <v>38</v>
      </c>
      <c r="C347" s="52" t="s">
        <v>31</v>
      </c>
      <c r="D347" s="347" t="s">
        <v>199</v>
      </c>
      <c r="E347" s="324"/>
      <c r="F347" s="337"/>
      <c r="G347" s="337"/>
      <c r="H347" s="337"/>
      <c r="I347" s="337" t="s">
        <v>199</v>
      </c>
      <c r="J347" s="337"/>
      <c r="K347" s="337"/>
      <c r="L347" s="337"/>
      <c r="M347" s="337"/>
      <c r="N347" s="324"/>
      <c r="O347" s="324"/>
      <c r="P347" s="324"/>
      <c r="Q347" s="217"/>
    </row>
    <row r="348" spans="1:17" ht="34.5" customHeight="1">
      <c r="A348" s="199"/>
      <c r="B348" s="338"/>
      <c r="C348" s="57" t="s">
        <v>24</v>
      </c>
      <c r="D348" s="157">
        <f>SUM(I348)</f>
        <v>357000</v>
      </c>
      <c r="E348" s="325"/>
      <c r="F348" s="325"/>
      <c r="G348" s="325"/>
      <c r="H348" s="325"/>
      <c r="I348" s="346">
        <v>357000</v>
      </c>
      <c r="J348" s="325"/>
      <c r="K348" s="325"/>
      <c r="L348" s="325"/>
      <c r="M348" s="325"/>
      <c r="N348" s="325"/>
      <c r="O348" s="325"/>
      <c r="P348" s="325"/>
      <c r="Q348" s="220"/>
    </row>
    <row r="349" spans="1:17" ht="23.25" customHeight="1">
      <c r="A349" s="106" t="s">
        <v>202</v>
      </c>
      <c r="B349" s="316"/>
      <c r="C349" s="52"/>
      <c r="D349" s="348"/>
      <c r="E349" s="317"/>
      <c r="F349" s="317"/>
      <c r="G349" s="317"/>
      <c r="H349" s="317"/>
      <c r="I349" s="317"/>
      <c r="J349" s="317"/>
      <c r="K349" s="317"/>
      <c r="L349" s="317"/>
      <c r="M349" s="317"/>
      <c r="N349" s="317"/>
      <c r="O349" s="317"/>
      <c r="P349" s="317"/>
      <c r="Q349" s="318"/>
    </row>
    <row r="350" spans="1:17" ht="23.25" customHeight="1">
      <c r="A350" s="177"/>
      <c r="B350" s="319"/>
      <c r="C350" s="57" t="s">
        <v>24</v>
      </c>
      <c r="D350" s="157">
        <f>SUM(D352+D354)</f>
        <v>308660</v>
      </c>
      <c r="E350" s="320"/>
      <c r="F350" s="320"/>
      <c r="G350" s="320"/>
      <c r="H350" s="320"/>
      <c r="I350" s="320"/>
      <c r="J350" s="320"/>
      <c r="K350" s="320"/>
      <c r="L350" s="320"/>
      <c r="M350" s="320"/>
      <c r="N350" s="320"/>
      <c r="O350" s="320"/>
      <c r="P350" s="320"/>
      <c r="Q350" s="318"/>
    </row>
    <row r="351" spans="1:17" ht="21.6" customHeight="1">
      <c r="A351" s="358" t="s">
        <v>203</v>
      </c>
      <c r="B351" s="359" t="s">
        <v>38</v>
      </c>
      <c r="C351" s="52" t="s">
        <v>31</v>
      </c>
      <c r="D351" s="52">
        <v>40</v>
      </c>
      <c r="E351" s="360"/>
      <c r="F351" s="360"/>
      <c r="G351" s="360"/>
      <c r="H351" s="361" t="s">
        <v>199</v>
      </c>
      <c r="I351" s="361"/>
      <c r="J351" s="361"/>
      <c r="K351" s="361"/>
      <c r="L351" s="361"/>
      <c r="M351" s="324"/>
      <c r="N351" s="324"/>
      <c r="O351" s="324"/>
      <c r="P351" s="324"/>
      <c r="Q351" s="217"/>
    </row>
    <row r="352" spans="1:17" ht="21.6" customHeight="1">
      <c r="A352" s="362"/>
      <c r="B352" s="185"/>
      <c r="C352" s="57" t="s">
        <v>24</v>
      </c>
      <c r="D352" s="157">
        <f>SUM(H352)</f>
        <v>132660</v>
      </c>
      <c r="E352" s="363"/>
      <c r="F352" s="363"/>
      <c r="G352" s="363"/>
      <c r="H352" s="103">
        <v>132660</v>
      </c>
      <c r="I352" s="103"/>
      <c r="J352" s="103"/>
      <c r="K352" s="103"/>
      <c r="L352" s="103"/>
      <c r="M352" s="325"/>
      <c r="N352" s="325"/>
      <c r="O352" s="325"/>
      <c r="P352" s="325"/>
      <c r="Q352" s="220"/>
    </row>
    <row r="353" spans="1:17" ht="21.6" customHeight="1">
      <c r="A353" s="112" t="s">
        <v>204</v>
      </c>
      <c r="B353" s="221" t="s">
        <v>38</v>
      </c>
      <c r="C353" s="52" t="s">
        <v>31</v>
      </c>
      <c r="D353" s="308" t="s">
        <v>194</v>
      </c>
      <c r="E353" s="216"/>
      <c r="F353" s="216"/>
      <c r="G353" s="306"/>
      <c r="H353" s="216"/>
      <c r="I353" s="306"/>
      <c r="J353" s="217"/>
      <c r="K353" s="217"/>
      <c r="L353" s="306" t="s">
        <v>158</v>
      </c>
      <c r="M353" s="217"/>
      <c r="N353" s="306"/>
      <c r="O353" s="217"/>
      <c r="P353" s="217"/>
      <c r="Q353" s="217"/>
    </row>
    <row r="354" spans="1:17" ht="21.6" customHeight="1">
      <c r="A354" s="89"/>
      <c r="B354" s="224"/>
      <c r="C354" s="57" t="s">
        <v>24</v>
      </c>
      <c r="D354" s="157">
        <f>SUM(L354)</f>
        <v>176000</v>
      </c>
      <c r="E354" s="219"/>
      <c r="F354" s="219"/>
      <c r="G354" s="219"/>
      <c r="H354" s="219"/>
      <c r="I354" s="220"/>
      <c r="J354" s="220"/>
      <c r="K354" s="220"/>
      <c r="L354" s="220">
        <v>176000</v>
      </c>
      <c r="M354" s="220"/>
      <c r="N354" s="220"/>
      <c r="O354" s="220"/>
      <c r="P354" s="220"/>
      <c r="Q354" s="220"/>
    </row>
    <row r="355" spans="1:17" ht="30.75" customHeight="1">
      <c r="A355" s="331" t="s">
        <v>205</v>
      </c>
      <c r="B355" s="221" t="s">
        <v>38</v>
      </c>
      <c r="C355" s="52" t="s">
        <v>31</v>
      </c>
      <c r="D355" s="308" t="s">
        <v>206</v>
      </c>
      <c r="E355" s="216"/>
      <c r="F355" s="216"/>
      <c r="G355" s="306"/>
      <c r="H355" s="306"/>
      <c r="I355" s="306" t="s">
        <v>206</v>
      </c>
      <c r="J355" s="321"/>
      <c r="K355" s="321"/>
      <c r="L355" s="321"/>
      <c r="M355" s="217"/>
      <c r="N355" s="306"/>
      <c r="O355" s="217"/>
      <c r="P355" s="217"/>
      <c r="Q355" s="217"/>
    </row>
    <row r="356" spans="1:17" ht="27.75" customHeight="1">
      <c r="A356" s="332"/>
      <c r="B356" s="224"/>
      <c r="C356" s="57" t="s">
        <v>24</v>
      </c>
      <c r="D356" s="157">
        <f>SUM(I356)</f>
        <v>90800</v>
      </c>
      <c r="E356" s="219"/>
      <c r="F356" s="219"/>
      <c r="G356" s="219"/>
      <c r="H356" s="219"/>
      <c r="I356" s="219">
        <v>90800</v>
      </c>
      <c r="J356" s="322"/>
      <c r="K356" s="323"/>
      <c r="L356" s="323"/>
      <c r="M356" s="220"/>
      <c r="N356" s="220"/>
      <c r="O356" s="220"/>
      <c r="P356" s="220"/>
      <c r="Q356" s="220"/>
    </row>
    <row r="357" spans="1:17" ht="21.6" customHeight="1">
      <c r="A357" s="331" t="s">
        <v>207</v>
      </c>
      <c r="B357" s="221" t="s">
        <v>160</v>
      </c>
      <c r="C357" s="52" t="s">
        <v>31</v>
      </c>
      <c r="D357" s="308" t="s">
        <v>208</v>
      </c>
      <c r="E357" s="216"/>
      <c r="F357" s="216"/>
      <c r="G357" s="306"/>
      <c r="H357" s="216"/>
      <c r="I357" s="306"/>
      <c r="J357" s="321"/>
      <c r="K357" s="364" t="s">
        <v>209</v>
      </c>
      <c r="L357" s="365"/>
      <c r="M357" s="217"/>
      <c r="N357" s="306"/>
      <c r="O357" s="217"/>
      <c r="P357" s="217"/>
      <c r="Q357" s="217"/>
    </row>
    <row r="358" spans="1:17" ht="21.6" customHeight="1">
      <c r="A358" s="332"/>
      <c r="B358" s="224"/>
      <c r="C358" s="57" t="s">
        <v>24</v>
      </c>
      <c r="D358" s="157">
        <f>SUM(K358)</f>
        <v>643000</v>
      </c>
      <c r="E358" s="219"/>
      <c r="F358" s="219"/>
      <c r="G358" s="219"/>
      <c r="H358" s="219"/>
      <c r="I358" s="220"/>
      <c r="J358" s="323"/>
      <c r="K358" s="366">
        <v>643000</v>
      </c>
      <c r="L358" s="367"/>
      <c r="M358" s="220"/>
      <c r="N358" s="220"/>
      <c r="O358" s="220"/>
      <c r="P358" s="220"/>
      <c r="Q358" s="220"/>
    </row>
    <row r="359" spans="1:17" ht="21.6" customHeight="1">
      <c r="A359" s="331" t="s">
        <v>210</v>
      </c>
      <c r="B359" s="221" t="s">
        <v>38</v>
      </c>
      <c r="C359" s="52" t="s">
        <v>31</v>
      </c>
      <c r="D359" s="308" t="s">
        <v>211</v>
      </c>
      <c r="E359" s="216"/>
      <c r="F359" s="216"/>
      <c r="G359" s="333"/>
      <c r="H359" s="334"/>
      <c r="I359" s="306"/>
      <c r="J359" s="321" t="s">
        <v>211</v>
      </c>
      <c r="K359" s="321"/>
      <c r="L359" s="321"/>
      <c r="M359" s="217"/>
      <c r="N359" s="306"/>
      <c r="O359" s="217"/>
      <c r="P359" s="217"/>
      <c r="Q359" s="217"/>
    </row>
    <row r="360" spans="1:17" ht="21.6" customHeight="1">
      <c r="A360" s="332"/>
      <c r="B360" s="224"/>
      <c r="C360" s="57" t="s">
        <v>24</v>
      </c>
      <c r="D360" s="157">
        <f>SUM(J360)</f>
        <v>188760</v>
      </c>
      <c r="E360" s="219"/>
      <c r="F360" s="219"/>
      <c r="G360" s="335"/>
      <c r="H360" s="335"/>
      <c r="I360" s="220"/>
      <c r="J360" s="323">
        <v>188760</v>
      </c>
      <c r="K360" s="323"/>
      <c r="L360" s="323"/>
      <c r="M360" s="220"/>
      <c r="N360" s="220"/>
      <c r="O360" s="220"/>
      <c r="P360" s="220"/>
      <c r="Q360" s="220"/>
    </row>
    <row r="361" spans="1:17" ht="21.6" customHeight="1">
      <c r="A361" s="331" t="s">
        <v>212</v>
      </c>
      <c r="B361" s="221" t="s">
        <v>38</v>
      </c>
      <c r="C361" s="52" t="s">
        <v>31</v>
      </c>
      <c r="D361" s="308" t="s">
        <v>213</v>
      </c>
      <c r="E361" s="216"/>
      <c r="F361" s="216"/>
      <c r="G361" s="333"/>
      <c r="H361" s="334"/>
      <c r="I361" s="306"/>
      <c r="J361" s="321"/>
      <c r="K361" s="321"/>
      <c r="L361" s="321"/>
      <c r="M361" s="217"/>
      <c r="N361" s="306" t="s">
        <v>213</v>
      </c>
      <c r="O361" s="217"/>
      <c r="P361" s="217"/>
      <c r="Q361" s="217"/>
    </row>
    <row r="362" spans="1:17" ht="21.6" customHeight="1">
      <c r="A362" s="332"/>
      <c r="B362" s="224"/>
      <c r="C362" s="57" t="s">
        <v>24</v>
      </c>
      <c r="D362" s="157">
        <f>SUM(N362)</f>
        <v>1008400</v>
      </c>
      <c r="E362" s="219"/>
      <c r="F362" s="219"/>
      <c r="G362" s="335"/>
      <c r="H362" s="335"/>
      <c r="I362" s="220"/>
      <c r="J362" s="323"/>
      <c r="K362" s="323"/>
      <c r="L362" s="323"/>
      <c r="M362" s="220"/>
      <c r="N362" s="220">
        <v>1008400</v>
      </c>
      <c r="O362" s="220"/>
      <c r="P362" s="220"/>
      <c r="Q362" s="220"/>
    </row>
    <row r="363" spans="1:17" ht="21.6" customHeight="1">
      <c r="A363" s="368" t="s">
        <v>214</v>
      </c>
      <c r="B363" s="369" t="s">
        <v>61</v>
      </c>
      <c r="C363" s="370" t="s">
        <v>31</v>
      </c>
      <c r="D363" s="371" t="s">
        <v>215</v>
      </c>
      <c r="E363" s="372"/>
      <c r="F363" s="372"/>
      <c r="G363" s="373"/>
      <c r="H363" s="374"/>
      <c r="I363" s="375"/>
      <c r="J363" s="376"/>
      <c r="K363" s="376"/>
      <c r="L363" s="376" t="s">
        <v>215</v>
      </c>
      <c r="M363" s="217"/>
      <c r="N363" s="306"/>
      <c r="O363" s="217"/>
      <c r="P363" s="217"/>
      <c r="Q363" s="217"/>
    </row>
    <row r="364" spans="1:17" ht="21.6" customHeight="1">
      <c r="A364" s="377"/>
      <c r="B364" s="378"/>
      <c r="C364" s="379" t="s">
        <v>24</v>
      </c>
      <c r="D364" s="380">
        <f>SUM(L364)</f>
        <v>175000</v>
      </c>
      <c r="E364" s="381"/>
      <c r="F364" s="381"/>
      <c r="G364" s="382"/>
      <c r="H364" s="382"/>
      <c r="I364" s="383"/>
      <c r="J364" s="384"/>
      <c r="K364" s="384"/>
      <c r="L364" s="384">
        <v>175000</v>
      </c>
      <c r="M364" s="220"/>
      <c r="N364" s="220"/>
      <c r="O364" s="220"/>
      <c r="P364" s="220"/>
      <c r="Q364" s="220"/>
    </row>
    <row r="365" spans="1:17" ht="21.6" customHeight="1">
      <c r="A365" s="93" t="s">
        <v>39</v>
      </c>
      <c r="B365" s="94"/>
      <c r="C365" s="95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7"/>
    </row>
    <row r="366" spans="1:17" ht="21.6" customHeight="1">
      <c r="A366" s="310" t="s">
        <v>0</v>
      </c>
      <c r="B366" s="310"/>
      <c r="C366" s="310"/>
      <c r="D366" s="310"/>
      <c r="E366" s="310"/>
      <c r="F366" s="310"/>
      <c r="G366" s="310"/>
      <c r="H366" s="310"/>
      <c r="I366" s="310"/>
      <c r="J366" s="310"/>
      <c r="K366" s="310"/>
      <c r="L366" s="310"/>
      <c r="M366" s="310"/>
      <c r="N366" s="310"/>
      <c r="O366" s="310"/>
      <c r="P366" s="5"/>
      <c r="Q366" s="5"/>
    </row>
    <row r="367" spans="1:17" ht="21">
      <c r="A367" s="7" t="s">
        <v>146</v>
      </c>
      <c r="B367" s="162"/>
      <c r="C367" s="7"/>
      <c r="D367" s="7" t="s">
        <v>147</v>
      </c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100"/>
      <c r="P367" s="100"/>
      <c r="Q367" s="5"/>
    </row>
    <row r="368" spans="1:17" ht="21">
      <c r="A368" s="7" t="s">
        <v>92</v>
      </c>
      <c r="B368" s="162"/>
      <c r="C368" s="162"/>
      <c r="D368" s="162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1:17" ht="21">
      <c r="A369" s="7" t="s">
        <v>148</v>
      </c>
      <c r="B369" s="162"/>
      <c r="C369" s="162"/>
      <c r="D369" s="162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</row>
    <row r="370" spans="1:17" ht="21">
      <c r="A370" s="4" t="s">
        <v>110</v>
      </c>
      <c r="L370" s="5"/>
      <c r="M370" s="5"/>
      <c r="N370" s="5"/>
      <c r="O370" s="5"/>
      <c r="P370" s="5"/>
      <c r="Q370" s="5"/>
    </row>
    <row r="371" spans="1:17" ht="28.5" customHeight="1">
      <c r="A371" s="8" t="s">
        <v>5</v>
      </c>
      <c r="B371" s="10" t="s">
        <v>6</v>
      </c>
      <c r="C371" s="8" t="s">
        <v>7</v>
      </c>
      <c r="D371" s="10" t="s">
        <v>8</v>
      </c>
      <c r="E371" s="11" t="s">
        <v>9</v>
      </c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3"/>
      <c r="Q371" s="8" t="s">
        <v>10</v>
      </c>
    </row>
    <row r="372" spans="1:17" ht="31.5" customHeight="1">
      <c r="A372" s="15"/>
      <c r="B372" s="18"/>
      <c r="C372" s="17"/>
      <c r="D372" s="18"/>
      <c r="E372" s="19" t="s">
        <v>11</v>
      </c>
      <c r="F372" s="18" t="s">
        <v>12</v>
      </c>
      <c r="G372" s="18" t="s">
        <v>13</v>
      </c>
      <c r="H372" s="18" t="s">
        <v>14</v>
      </c>
      <c r="I372" s="18" t="s">
        <v>15</v>
      </c>
      <c r="J372" s="18" t="s">
        <v>16</v>
      </c>
      <c r="K372" s="18" t="s">
        <v>17</v>
      </c>
      <c r="L372" s="18" t="s">
        <v>18</v>
      </c>
      <c r="M372" s="18" t="s">
        <v>19</v>
      </c>
      <c r="N372" s="18" t="s">
        <v>20</v>
      </c>
      <c r="O372" s="18" t="s">
        <v>21</v>
      </c>
      <c r="P372" s="18" t="s">
        <v>22</v>
      </c>
      <c r="Q372" s="15"/>
    </row>
    <row r="373" spans="1:17" ht="21.6" customHeight="1">
      <c r="A373" s="112" t="s">
        <v>216</v>
      </c>
      <c r="B373" s="221" t="s">
        <v>38</v>
      </c>
      <c r="C373" s="52" t="s">
        <v>31</v>
      </c>
      <c r="D373" s="153">
        <v>150</v>
      </c>
      <c r="E373" s="216"/>
      <c r="F373" s="216"/>
      <c r="G373" s="216"/>
      <c r="H373" s="216"/>
      <c r="I373" s="337"/>
      <c r="J373" s="217"/>
      <c r="K373" s="217">
        <v>150</v>
      </c>
      <c r="L373" s="217"/>
      <c r="M373" s="217"/>
      <c r="N373" s="217"/>
      <c r="O373" s="217"/>
      <c r="P373" s="217"/>
      <c r="Q373" s="217"/>
    </row>
    <row r="374" spans="1:17" ht="21.6" customHeight="1">
      <c r="A374" s="89"/>
      <c r="B374" s="224"/>
      <c r="C374" s="57" t="s">
        <v>24</v>
      </c>
      <c r="D374" s="157">
        <f>SUM(K374)</f>
        <v>54000</v>
      </c>
      <c r="E374" s="219"/>
      <c r="F374" s="219"/>
      <c r="G374" s="219"/>
      <c r="H374" s="219"/>
      <c r="I374" s="346"/>
      <c r="J374" s="220"/>
      <c r="K374" s="220">
        <v>54000</v>
      </c>
      <c r="L374" s="220"/>
      <c r="M374" s="220"/>
      <c r="N374" s="220"/>
      <c r="O374" s="220"/>
      <c r="P374" s="220"/>
      <c r="Q374" s="220"/>
    </row>
    <row r="375" spans="1:17" ht="21.6" customHeight="1">
      <c r="A375" s="180" t="s">
        <v>217</v>
      </c>
      <c r="B375" s="329" t="s">
        <v>38</v>
      </c>
      <c r="C375" s="52" t="s">
        <v>31</v>
      </c>
      <c r="D375" s="347" t="s">
        <v>122</v>
      </c>
      <c r="E375" s="324"/>
      <c r="F375" s="337"/>
      <c r="G375" s="337"/>
      <c r="H375" s="337"/>
      <c r="I375" s="337"/>
      <c r="J375" s="337" t="s">
        <v>122</v>
      </c>
      <c r="K375" s="337"/>
      <c r="L375" s="337"/>
      <c r="M375" s="337"/>
      <c r="N375" s="324"/>
      <c r="O375" s="324"/>
      <c r="P375" s="324"/>
      <c r="Q375" s="217"/>
    </row>
    <row r="376" spans="1:17" ht="21.6" customHeight="1">
      <c r="A376" s="199"/>
      <c r="B376" s="330"/>
      <c r="C376" s="57" t="s">
        <v>24</v>
      </c>
      <c r="D376" s="157">
        <f>SUM(J376)</f>
        <v>71500</v>
      </c>
      <c r="E376" s="325"/>
      <c r="F376" s="325"/>
      <c r="G376" s="325"/>
      <c r="H376" s="325"/>
      <c r="I376" s="346"/>
      <c r="J376" s="325">
        <v>71500</v>
      </c>
      <c r="K376" s="325"/>
      <c r="L376" s="325"/>
      <c r="M376" s="325"/>
      <c r="N376" s="325"/>
      <c r="O376" s="325"/>
      <c r="P376" s="325"/>
      <c r="Q376" s="220"/>
    </row>
    <row r="377" spans="1:17" ht="21.6" customHeight="1">
      <c r="A377" s="358" t="s">
        <v>218</v>
      </c>
      <c r="B377" s="359" t="s">
        <v>38</v>
      </c>
      <c r="C377" s="52" t="s">
        <v>31</v>
      </c>
      <c r="D377" s="52">
        <v>32</v>
      </c>
      <c r="E377" s="360"/>
      <c r="F377" s="360"/>
      <c r="G377" s="360"/>
      <c r="H377" s="361"/>
      <c r="I377" s="361"/>
      <c r="J377" s="361"/>
      <c r="K377" s="361"/>
      <c r="L377" s="361"/>
      <c r="M377" s="324"/>
      <c r="N377" s="324">
        <v>32</v>
      </c>
      <c r="O377" s="324"/>
      <c r="P377" s="324"/>
      <c r="Q377" s="217"/>
    </row>
    <row r="378" spans="1:17" ht="21.6" customHeight="1">
      <c r="A378" s="362"/>
      <c r="B378" s="185"/>
      <c r="C378" s="57" t="s">
        <v>24</v>
      </c>
      <c r="D378" s="157">
        <f>SUM(N378)</f>
        <v>101000</v>
      </c>
      <c r="E378" s="363"/>
      <c r="F378" s="363"/>
      <c r="G378" s="363"/>
      <c r="H378" s="103"/>
      <c r="I378" s="103"/>
      <c r="J378" s="103"/>
      <c r="K378" s="103"/>
      <c r="L378" s="103"/>
      <c r="M378" s="325"/>
      <c r="N378" s="325">
        <v>101000</v>
      </c>
      <c r="O378" s="325"/>
      <c r="P378" s="325"/>
      <c r="Q378" s="220"/>
    </row>
    <row r="379" spans="1:17" ht="21.6" customHeight="1">
      <c r="A379" s="385" t="s">
        <v>219</v>
      </c>
      <c r="B379" s="386"/>
      <c r="C379" s="52" t="s">
        <v>31</v>
      </c>
      <c r="D379" s="308"/>
      <c r="E379" s="387"/>
      <c r="F379" s="387"/>
      <c r="G379" s="388"/>
      <c r="H379" s="387"/>
      <c r="I379" s="388"/>
      <c r="J379" s="389"/>
      <c r="K379" s="389"/>
      <c r="L379" s="388"/>
      <c r="M379" s="389"/>
      <c r="N379" s="388"/>
      <c r="O379" s="389"/>
      <c r="P379" s="389"/>
      <c r="Q379" s="389"/>
    </row>
    <row r="380" spans="1:17" ht="21.6" customHeight="1">
      <c r="A380" s="390"/>
      <c r="B380" s="391"/>
      <c r="C380" s="57" t="s">
        <v>24</v>
      </c>
      <c r="D380" s="157">
        <v>1800000</v>
      </c>
      <c r="E380" s="392"/>
      <c r="F380" s="392"/>
      <c r="G380" s="392"/>
      <c r="H380" s="392"/>
      <c r="I380" s="393">
        <v>1800000</v>
      </c>
      <c r="J380" s="393"/>
      <c r="K380" s="393"/>
      <c r="L380" s="393"/>
      <c r="M380" s="393"/>
      <c r="N380" s="393"/>
      <c r="O380" s="393"/>
      <c r="P380" s="393"/>
      <c r="Q380" s="393"/>
    </row>
    <row r="381" spans="1:17" ht="21.6" customHeight="1">
      <c r="A381" s="331"/>
      <c r="B381" s="221"/>
      <c r="C381" s="52" t="s">
        <v>31</v>
      </c>
      <c r="D381" s="308"/>
      <c r="E381" s="216"/>
      <c r="F381" s="216"/>
      <c r="G381" s="333"/>
      <c r="H381" s="334"/>
      <c r="I381" s="306"/>
      <c r="J381" s="321"/>
      <c r="K381" s="321"/>
      <c r="L381" s="321"/>
      <c r="M381" s="217"/>
      <c r="N381" s="306"/>
      <c r="O381" s="217"/>
      <c r="P381" s="217"/>
      <c r="Q381" s="217"/>
    </row>
    <row r="382" spans="1:17" ht="21.6" customHeight="1">
      <c r="A382" s="332"/>
      <c r="B382" s="224"/>
      <c r="C382" s="57" t="s">
        <v>24</v>
      </c>
      <c r="D382" s="157"/>
      <c r="E382" s="219"/>
      <c r="F382" s="219"/>
      <c r="G382" s="335"/>
      <c r="H382" s="335"/>
      <c r="I382" s="220"/>
      <c r="J382" s="323"/>
      <c r="K382" s="323"/>
      <c r="L382" s="323"/>
      <c r="M382" s="220"/>
      <c r="N382" s="220"/>
      <c r="O382" s="220"/>
      <c r="P382" s="220"/>
      <c r="Q382" s="220"/>
    </row>
    <row r="383" spans="1:17" ht="21.6" customHeight="1">
      <c r="A383" s="93" t="s">
        <v>220</v>
      </c>
      <c r="B383" s="94"/>
      <c r="C383" s="95"/>
      <c r="D383" s="394">
        <f>SUM(D9+D65+D150)</f>
        <v>309994030.44999999</v>
      </c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7"/>
    </row>
  </sheetData>
  <mergeCells count="368">
    <mergeCell ref="A379:A380"/>
    <mergeCell ref="B379:B380"/>
    <mergeCell ref="A381:A382"/>
    <mergeCell ref="B381:B382"/>
    <mergeCell ref="A383:C383"/>
    <mergeCell ref="Q371:Q372"/>
    <mergeCell ref="A373:A374"/>
    <mergeCell ref="B373:B374"/>
    <mergeCell ref="A375:A376"/>
    <mergeCell ref="B375:B376"/>
    <mergeCell ref="A377:A378"/>
    <mergeCell ref="B377:B378"/>
    <mergeCell ref="A363:A364"/>
    <mergeCell ref="B363:B364"/>
    <mergeCell ref="A365:C365"/>
    <mergeCell ref="A366:O366"/>
    <mergeCell ref="A371:A372"/>
    <mergeCell ref="C371:C372"/>
    <mergeCell ref="E371:P371"/>
    <mergeCell ref="K357:L357"/>
    <mergeCell ref="K358:L358"/>
    <mergeCell ref="A359:A360"/>
    <mergeCell ref="B359:B360"/>
    <mergeCell ref="A361:A362"/>
    <mergeCell ref="B361:B362"/>
    <mergeCell ref="A353:A354"/>
    <mergeCell ref="B353:B354"/>
    <mergeCell ref="A355:A356"/>
    <mergeCell ref="B355:B356"/>
    <mergeCell ref="A357:A358"/>
    <mergeCell ref="B357:B358"/>
    <mergeCell ref="A347:A348"/>
    <mergeCell ref="B347:B348"/>
    <mergeCell ref="A349:A350"/>
    <mergeCell ref="B349:B350"/>
    <mergeCell ref="A351:A352"/>
    <mergeCell ref="B351:B352"/>
    <mergeCell ref="A343:A344"/>
    <mergeCell ref="C343:C344"/>
    <mergeCell ref="E343:P343"/>
    <mergeCell ref="Q343:Q344"/>
    <mergeCell ref="A345:A346"/>
    <mergeCell ref="B345:B346"/>
    <mergeCell ref="A332:A333"/>
    <mergeCell ref="B332:B333"/>
    <mergeCell ref="A334:A335"/>
    <mergeCell ref="B334:B335"/>
    <mergeCell ref="A336:C336"/>
    <mergeCell ref="A338:O338"/>
    <mergeCell ref="A326:A327"/>
    <mergeCell ref="B326:B327"/>
    <mergeCell ref="A328:A329"/>
    <mergeCell ref="B328:B329"/>
    <mergeCell ref="A330:A331"/>
    <mergeCell ref="B330:B331"/>
    <mergeCell ref="A320:A321"/>
    <mergeCell ref="B320:B321"/>
    <mergeCell ref="A322:A323"/>
    <mergeCell ref="B322:B323"/>
    <mergeCell ref="A324:A325"/>
    <mergeCell ref="B324:B325"/>
    <mergeCell ref="A316:A317"/>
    <mergeCell ref="C316:C317"/>
    <mergeCell ref="E316:P316"/>
    <mergeCell ref="Q316:Q317"/>
    <mergeCell ref="A318:A319"/>
    <mergeCell ref="B318:B319"/>
    <mergeCell ref="A306:A307"/>
    <mergeCell ref="B306:B307"/>
    <mergeCell ref="A308:A309"/>
    <mergeCell ref="B308:B309"/>
    <mergeCell ref="A310:C310"/>
    <mergeCell ref="A311:O311"/>
    <mergeCell ref="A300:A301"/>
    <mergeCell ref="B300:B301"/>
    <mergeCell ref="A302:A303"/>
    <mergeCell ref="B302:B303"/>
    <mergeCell ref="A304:A305"/>
    <mergeCell ref="B304:B305"/>
    <mergeCell ref="A294:A295"/>
    <mergeCell ref="B294:B295"/>
    <mergeCell ref="A296:A297"/>
    <mergeCell ref="B296:B297"/>
    <mergeCell ref="A298:A299"/>
    <mergeCell ref="B298:B299"/>
    <mergeCell ref="A290:A291"/>
    <mergeCell ref="C290:C291"/>
    <mergeCell ref="E290:P290"/>
    <mergeCell ref="Q290:Q291"/>
    <mergeCell ref="A292:A293"/>
    <mergeCell ref="B292:B293"/>
    <mergeCell ref="A280:A281"/>
    <mergeCell ref="B280:B281"/>
    <mergeCell ref="A282:A283"/>
    <mergeCell ref="B282:B283"/>
    <mergeCell ref="A284:C284"/>
    <mergeCell ref="A285:O285"/>
    <mergeCell ref="A274:A275"/>
    <mergeCell ref="B274:B275"/>
    <mergeCell ref="A276:A277"/>
    <mergeCell ref="B276:B277"/>
    <mergeCell ref="A278:A279"/>
    <mergeCell ref="B278:B279"/>
    <mergeCell ref="A268:A269"/>
    <mergeCell ref="B268:B269"/>
    <mergeCell ref="A270:A271"/>
    <mergeCell ref="B270:B271"/>
    <mergeCell ref="A272:A273"/>
    <mergeCell ref="B272:B273"/>
    <mergeCell ref="A260:C260"/>
    <mergeCell ref="A261:O261"/>
    <mergeCell ref="A266:A267"/>
    <mergeCell ref="C266:C267"/>
    <mergeCell ref="E266:P266"/>
    <mergeCell ref="Q266:Q267"/>
    <mergeCell ref="A254:A255"/>
    <mergeCell ref="B254:B255"/>
    <mergeCell ref="A256:A257"/>
    <mergeCell ref="B256:B257"/>
    <mergeCell ref="A258:A259"/>
    <mergeCell ref="B258:B259"/>
    <mergeCell ref="A248:A249"/>
    <mergeCell ref="B248:B249"/>
    <mergeCell ref="A250:A251"/>
    <mergeCell ref="B250:B251"/>
    <mergeCell ref="A252:A253"/>
    <mergeCell ref="B252:B253"/>
    <mergeCell ref="A242:B242"/>
    <mergeCell ref="A243:A244"/>
    <mergeCell ref="B243:B244"/>
    <mergeCell ref="Q243:Q244"/>
    <mergeCell ref="A246:A247"/>
    <mergeCell ref="B246:B247"/>
    <mergeCell ref="A233:C233"/>
    <mergeCell ref="A235:O235"/>
    <mergeCell ref="A240:A241"/>
    <mergeCell ref="C240:C241"/>
    <mergeCell ref="E240:P240"/>
    <mergeCell ref="Q240:Q241"/>
    <mergeCell ref="A227:A228"/>
    <mergeCell ref="B227:B228"/>
    <mergeCell ref="A229:A230"/>
    <mergeCell ref="B229:B230"/>
    <mergeCell ref="A231:A232"/>
    <mergeCell ref="B231:B232"/>
    <mergeCell ref="A221:A222"/>
    <mergeCell ref="B221:B222"/>
    <mergeCell ref="A223:A224"/>
    <mergeCell ref="B223:B224"/>
    <mergeCell ref="A225:A226"/>
    <mergeCell ref="B225:B226"/>
    <mergeCell ref="A215:A216"/>
    <mergeCell ref="B215:B216"/>
    <mergeCell ref="A217:A218"/>
    <mergeCell ref="B217:B218"/>
    <mergeCell ref="A219:A220"/>
    <mergeCell ref="B219:B220"/>
    <mergeCell ref="Q207:Q208"/>
    <mergeCell ref="A209:A210"/>
    <mergeCell ref="B209:B210"/>
    <mergeCell ref="A211:A212"/>
    <mergeCell ref="B211:B212"/>
    <mergeCell ref="A213:A214"/>
    <mergeCell ref="B213:B214"/>
    <mergeCell ref="A199:C199"/>
    <mergeCell ref="A200:O200"/>
    <mergeCell ref="A201:O201"/>
    <mergeCell ref="A207:A208"/>
    <mergeCell ref="C207:C208"/>
    <mergeCell ref="E207:P207"/>
    <mergeCell ref="A193:A194"/>
    <mergeCell ref="B193:B194"/>
    <mergeCell ref="A195:A196"/>
    <mergeCell ref="B195:B196"/>
    <mergeCell ref="A197:A198"/>
    <mergeCell ref="B197:B198"/>
    <mergeCell ref="A187:A188"/>
    <mergeCell ref="B187:B188"/>
    <mergeCell ref="A189:A190"/>
    <mergeCell ref="B189:B190"/>
    <mergeCell ref="A191:A192"/>
    <mergeCell ref="B191:B192"/>
    <mergeCell ref="A180:B180"/>
    <mergeCell ref="A181:B181"/>
    <mergeCell ref="A182:A183"/>
    <mergeCell ref="B182:B183"/>
    <mergeCell ref="Q182:Q183"/>
    <mergeCell ref="A185:A186"/>
    <mergeCell ref="B185:B186"/>
    <mergeCell ref="A171:C171"/>
    <mergeCell ref="A172:O172"/>
    <mergeCell ref="A178:A179"/>
    <mergeCell ref="C178:C179"/>
    <mergeCell ref="E178:P178"/>
    <mergeCell ref="Q178:Q179"/>
    <mergeCell ref="A167:A168"/>
    <mergeCell ref="B167:B168"/>
    <mergeCell ref="Q167:Q168"/>
    <mergeCell ref="A169:A170"/>
    <mergeCell ref="B169:B170"/>
    <mergeCell ref="Q169:Q170"/>
    <mergeCell ref="A163:A164"/>
    <mergeCell ref="B163:B164"/>
    <mergeCell ref="Q163:Q164"/>
    <mergeCell ref="A165:A166"/>
    <mergeCell ref="B165:B166"/>
    <mergeCell ref="Q165:Q166"/>
    <mergeCell ref="A159:A160"/>
    <mergeCell ref="B159:B160"/>
    <mergeCell ref="Q159:Q160"/>
    <mergeCell ref="A161:A162"/>
    <mergeCell ref="B161:B162"/>
    <mergeCell ref="Q161:Q162"/>
    <mergeCell ref="A155:A156"/>
    <mergeCell ref="B155:B156"/>
    <mergeCell ref="Q155:Q156"/>
    <mergeCell ref="A157:A158"/>
    <mergeCell ref="B157:B158"/>
    <mergeCell ref="Q157:Q158"/>
    <mergeCell ref="Q148:Q149"/>
    <mergeCell ref="A150:B150"/>
    <mergeCell ref="A151:B151"/>
    <mergeCell ref="A152:B152"/>
    <mergeCell ref="A153:A154"/>
    <mergeCell ref="B153:B154"/>
    <mergeCell ref="Q153:Q154"/>
    <mergeCell ref="A141:C141"/>
    <mergeCell ref="A142:O142"/>
    <mergeCell ref="A143:O143"/>
    <mergeCell ref="A148:A149"/>
    <mergeCell ref="C148:C149"/>
    <mergeCell ref="E148:P148"/>
    <mergeCell ref="Q132:Q133"/>
    <mergeCell ref="A134:A135"/>
    <mergeCell ref="B134:B135"/>
    <mergeCell ref="A137:A138"/>
    <mergeCell ref="B137:B138"/>
    <mergeCell ref="A139:A140"/>
    <mergeCell ref="B139:B140"/>
    <mergeCell ref="A127:A128"/>
    <mergeCell ref="B127:B128"/>
    <mergeCell ref="A130:A131"/>
    <mergeCell ref="B130:B131"/>
    <mergeCell ref="A132:A133"/>
    <mergeCell ref="B132:B133"/>
    <mergeCell ref="A121:A122"/>
    <mergeCell ref="C121:C122"/>
    <mergeCell ref="E121:P121"/>
    <mergeCell ref="Q121:Q122"/>
    <mergeCell ref="A125:A126"/>
    <mergeCell ref="B125:B126"/>
    <mergeCell ref="A110:A111"/>
    <mergeCell ref="B110:B111"/>
    <mergeCell ref="A112:A113"/>
    <mergeCell ref="B112:B113"/>
    <mergeCell ref="A114:C114"/>
    <mergeCell ref="A116:O116"/>
    <mergeCell ref="Q104:Q105"/>
    <mergeCell ref="A106:A107"/>
    <mergeCell ref="B106:B107"/>
    <mergeCell ref="Q106:Q107"/>
    <mergeCell ref="A108:A109"/>
    <mergeCell ref="B108:B109"/>
    <mergeCell ref="A100:A101"/>
    <mergeCell ref="B100:B101"/>
    <mergeCell ref="A102:A103"/>
    <mergeCell ref="B102:B103"/>
    <mergeCell ref="A104:A105"/>
    <mergeCell ref="B104:B105"/>
    <mergeCell ref="M96:M97"/>
    <mergeCell ref="N96:N97"/>
    <mergeCell ref="O96:O97"/>
    <mergeCell ref="P96:P97"/>
    <mergeCell ref="Q96:Q97"/>
    <mergeCell ref="A98:A99"/>
    <mergeCell ref="B98:B99"/>
    <mergeCell ref="Q98:Q99"/>
    <mergeCell ref="G96:G97"/>
    <mergeCell ref="H96:H97"/>
    <mergeCell ref="I96:I97"/>
    <mergeCell ref="J96:J97"/>
    <mergeCell ref="K96:K97"/>
    <mergeCell ref="L96:L97"/>
    <mergeCell ref="A93:A94"/>
    <mergeCell ref="C93:C94"/>
    <mergeCell ref="E93:P93"/>
    <mergeCell ref="Q93:Q94"/>
    <mergeCell ref="A96:A97"/>
    <mergeCell ref="B96:B97"/>
    <mergeCell ref="C96:C97"/>
    <mergeCell ref="D96:D97"/>
    <mergeCell ref="E96:E97"/>
    <mergeCell ref="F96:F97"/>
    <mergeCell ref="A79:A80"/>
    <mergeCell ref="B79:B80"/>
    <mergeCell ref="A81:A82"/>
    <mergeCell ref="B81:B82"/>
    <mergeCell ref="A83:C83"/>
    <mergeCell ref="A87:O87"/>
    <mergeCell ref="A73:A74"/>
    <mergeCell ref="B73:B74"/>
    <mergeCell ref="A75:A76"/>
    <mergeCell ref="B75:B76"/>
    <mergeCell ref="A77:A78"/>
    <mergeCell ref="B77:B78"/>
    <mergeCell ref="A67:B68"/>
    <mergeCell ref="Q67:Q68"/>
    <mergeCell ref="A69:A70"/>
    <mergeCell ref="B69:B70"/>
    <mergeCell ref="Q69:Q70"/>
    <mergeCell ref="A71:A72"/>
    <mergeCell ref="B71:B72"/>
    <mergeCell ref="A63:A64"/>
    <mergeCell ref="C63:C64"/>
    <mergeCell ref="E63:P63"/>
    <mergeCell ref="Q63:Q64"/>
    <mergeCell ref="A65:B65"/>
    <mergeCell ref="A66:B66"/>
    <mergeCell ref="A51:A52"/>
    <mergeCell ref="B51:B52"/>
    <mergeCell ref="A53:A54"/>
    <mergeCell ref="B53:B54"/>
    <mergeCell ref="A55:C55"/>
    <mergeCell ref="A58:O58"/>
    <mergeCell ref="A45:A46"/>
    <mergeCell ref="B45:B46"/>
    <mergeCell ref="A47:A48"/>
    <mergeCell ref="B47:B48"/>
    <mergeCell ref="A49:A50"/>
    <mergeCell ref="B49:B50"/>
    <mergeCell ref="Q37:Q38"/>
    <mergeCell ref="A39:A40"/>
    <mergeCell ref="B39:B40"/>
    <mergeCell ref="A41:A42"/>
    <mergeCell ref="B41:B42"/>
    <mergeCell ref="A43:A44"/>
    <mergeCell ref="B43:B44"/>
    <mergeCell ref="A27:A28"/>
    <mergeCell ref="B27:B28"/>
    <mergeCell ref="A29:C29"/>
    <mergeCell ref="A31:O31"/>
    <mergeCell ref="A37:A38"/>
    <mergeCell ref="C37:C38"/>
    <mergeCell ref="E37:P37"/>
    <mergeCell ref="A21:A22"/>
    <mergeCell ref="B21:B22"/>
    <mergeCell ref="A23:A24"/>
    <mergeCell ref="B23:B24"/>
    <mergeCell ref="A25:A26"/>
    <mergeCell ref="B25:B26"/>
    <mergeCell ref="Q15:Q16"/>
    <mergeCell ref="A17:A18"/>
    <mergeCell ref="B17:B18"/>
    <mergeCell ref="Q17:Q18"/>
    <mergeCell ref="A19:A20"/>
    <mergeCell ref="B19:B20"/>
    <mergeCell ref="A11:A12"/>
    <mergeCell ref="B11:B12"/>
    <mergeCell ref="A13:A14"/>
    <mergeCell ref="B13:B14"/>
    <mergeCell ref="A15:A16"/>
    <mergeCell ref="B15:B16"/>
    <mergeCell ref="A1:O1"/>
    <mergeCell ref="A7:A8"/>
    <mergeCell ref="B7:B8"/>
    <mergeCell ref="C7:C8"/>
    <mergeCell ref="E7:P7"/>
    <mergeCell ref="Q7:Q8"/>
  </mergeCells>
  <pageMargins left="0.26" right="0" top="0.78740157480314965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Q172"/>
  <sheetViews>
    <sheetView tabSelected="1" view="pageBreakPreview" topLeftCell="A103" zoomScaleNormal="100" zoomScaleSheetLayoutView="100" workbookViewId="0">
      <selection activeCell="I13" sqref="I13"/>
    </sheetView>
  </sheetViews>
  <sheetFormatPr defaultRowHeight="21.6" customHeight="1"/>
  <cols>
    <col min="1" max="1" width="29.375" style="2" customWidth="1"/>
    <col min="2" max="2" width="10.25" style="2" customWidth="1"/>
    <col min="3" max="3" width="9.125" style="2" customWidth="1"/>
    <col min="4" max="4" width="12.875" style="2" customWidth="1"/>
    <col min="5" max="5" width="8.75" style="2" customWidth="1"/>
    <col min="6" max="6" width="9" style="2" customWidth="1"/>
    <col min="7" max="7" width="8.625" style="2" customWidth="1"/>
    <col min="8" max="16" width="7.875" style="2" customWidth="1"/>
    <col min="17" max="17" width="10.5" style="2" customWidth="1"/>
    <col min="18" max="18" width="9" style="2"/>
    <col min="19" max="19" width="10.875" style="2" bestFit="1" customWidth="1"/>
    <col min="20" max="256" width="9" style="2"/>
    <col min="257" max="257" width="29.375" style="2" customWidth="1"/>
    <col min="258" max="258" width="10.25" style="2" customWidth="1"/>
    <col min="259" max="259" width="9.125" style="2" customWidth="1"/>
    <col min="260" max="260" width="12.875" style="2" customWidth="1"/>
    <col min="261" max="261" width="8.75" style="2" customWidth="1"/>
    <col min="262" max="262" width="9" style="2" customWidth="1"/>
    <col min="263" max="263" width="8.625" style="2" customWidth="1"/>
    <col min="264" max="272" width="7.875" style="2" customWidth="1"/>
    <col min="273" max="273" width="10.5" style="2" customWidth="1"/>
    <col min="274" max="274" width="9" style="2"/>
    <col min="275" max="275" width="10.875" style="2" bestFit="1" customWidth="1"/>
    <col min="276" max="512" width="9" style="2"/>
    <col min="513" max="513" width="29.375" style="2" customWidth="1"/>
    <col min="514" max="514" width="10.25" style="2" customWidth="1"/>
    <col min="515" max="515" width="9.125" style="2" customWidth="1"/>
    <col min="516" max="516" width="12.875" style="2" customWidth="1"/>
    <col min="517" max="517" width="8.75" style="2" customWidth="1"/>
    <col min="518" max="518" width="9" style="2" customWidth="1"/>
    <col min="519" max="519" width="8.625" style="2" customWidth="1"/>
    <col min="520" max="528" width="7.875" style="2" customWidth="1"/>
    <col min="529" max="529" width="10.5" style="2" customWidth="1"/>
    <col min="530" max="530" width="9" style="2"/>
    <col min="531" max="531" width="10.875" style="2" bestFit="1" customWidth="1"/>
    <col min="532" max="768" width="9" style="2"/>
    <col min="769" max="769" width="29.375" style="2" customWidth="1"/>
    <col min="770" max="770" width="10.25" style="2" customWidth="1"/>
    <col min="771" max="771" width="9.125" style="2" customWidth="1"/>
    <col min="772" max="772" width="12.875" style="2" customWidth="1"/>
    <col min="773" max="773" width="8.75" style="2" customWidth="1"/>
    <col min="774" max="774" width="9" style="2" customWidth="1"/>
    <col min="775" max="775" width="8.625" style="2" customWidth="1"/>
    <col min="776" max="784" width="7.875" style="2" customWidth="1"/>
    <col min="785" max="785" width="10.5" style="2" customWidth="1"/>
    <col min="786" max="786" width="9" style="2"/>
    <col min="787" max="787" width="10.875" style="2" bestFit="1" customWidth="1"/>
    <col min="788" max="1024" width="9" style="2"/>
    <col min="1025" max="1025" width="29.375" style="2" customWidth="1"/>
    <col min="1026" max="1026" width="10.25" style="2" customWidth="1"/>
    <col min="1027" max="1027" width="9.125" style="2" customWidth="1"/>
    <col min="1028" max="1028" width="12.875" style="2" customWidth="1"/>
    <col min="1029" max="1029" width="8.75" style="2" customWidth="1"/>
    <col min="1030" max="1030" width="9" style="2" customWidth="1"/>
    <col min="1031" max="1031" width="8.625" style="2" customWidth="1"/>
    <col min="1032" max="1040" width="7.875" style="2" customWidth="1"/>
    <col min="1041" max="1041" width="10.5" style="2" customWidth="1"/>
    <col min="1042" max="1042" width="9" style="2"/>
    <col min="1043" max="1043" width="10.875" style="2" bestFit="1" customWidth="1"/>
    <col min="1044" max="1280" width="9" style="2"/>
    <col min="1281" max="1281" width="29.375" style="2" customWidth="1"/>
    <col min="1282" max="1282" width="10.25" style="2" customWidth="1"/>
    <col min="1283" max="1283" width="9.125" style="2" customWidth="1"/>
    <col min="1284" max="1284" width="12.875" style="2" customWidth="1"/>
    <col min="1285" max="1285" width="8.75" style="2" customWidth="1"/>
    <col min="1286" max="1286" width="9" style="2" customWidth="1"/>
    <col min="1287" max="1287" width="8.625" style="2" customWidth="1"/>
    <col min="1288" max="1296" width="7.875" style="2" customWidth="1"/>
    <col min="1297" max="1297" width="10.5" style="2" customWidth="1"/>
    <col min="1298" max="1298" width="9" style="2"/>
    <col min="1299" max="1299" width="10.875" style="2" bestFit="1" customWidth="1"/>
    <col min="1300" max="1536" width="9" style="2"/>
    <col min="1537" max="1537" width="29.375" style="2" customWidth="1"/>
    <col min="1538" max="1538" width="10.25" style="2" customWidth="1"/>
    <col min="1539" max="1539" width="9.125" style="2" customWidth="1"/>
    <col min="1540" max="1540" width="12.875" style="2" customWidth="1"/>
    <col min="1541" max="1541" width="8.75" style="2" customWidth="1"/>
    <col min="1542" max="1542" width="9" style="2" customWidth="1"/>
    <col min="1543" max="1543" width="8.625" style="2" customWidth="1"/>
    <col min="1544" max="1552" width="7.875" style="2" customWidth="1"/>
    <col min="1553" max="1553" width="10.5" style="2" customWidth="1"/>
    <col min="1554" max="1554" width="9" style="2"/>
    <col min="1555" max="1555" width="10.875" style="2" bestFit="1" customWidth="1"/>
    <col min="1556" max="1792" width="9" style="2"/>
    <col min="1793" max="1793" width="29.375" style="2" customWidth="1"/>
    <col min="1794" max="1794" width="10.25" style="2" customWidth="1"/>
    <col min="1795" max="1795" width="9.125" style="2" customWidth="1"/>
    <col min="1796" max="1796" width="12.875" style="2" customWidth="1"/>
    <col min="1797" max="1797" width="8.75" style="2" customWidth="1"/>
    <col min="1798" max="1798" width="9" style="2" customWidth="1"/>
    <col min="1799" max="1799" width="8.625" style="2" customWidth="1"/>
    <col min="1800" max="1808" width="7.875" style="2" customWidth="1"/>
    <col min="1809" max="1809" width="10.5" style="2" customWidth="1"/>
    <col min="1810" max="1810" width="9" style="2"/>
    <col min="1811" max="1811" width="10.875" style="2" bestFit="1" customWidth="1"/>
    <col min="1812" max="2048" width="9" style="2"/>
    <col min="2049" max="2049" width="29.375" style="2" customWidth="1"/>
    <col min="2050" max="2050" width="10.25" style="2" customWidth="1"/>
    <col min="2051" max="2051" width="9.125" style="2" customWidth="1"/>
    <col min="2052" max="2052" width="12.875" style="2" customWidth="1"/>
    <col min="2053" max="2053" width="8.75" style="2" customWidth="1"/>
    <col min="2054" max="2054" width="9" style="2" customWidth="1"/>
    <col min="2055" max="2055" width="8.625" style="2" customWidth="1"/>
    <col min="2056" max="2064" width="7.875" style="2" customWidth="1"/>
    <col min="2065" max="2065" width="10.5" style="2" customWidth="1"/>
    <col min="2066" max="2066" width="9" style="2"/>
    <col min="2067" max="2067" width="10.875" style="2" bestFit="1" customWidth="1"/>
    <col min="2068" max="2304" width="9" style="2"/>
    <col min="2305" max="2305" width="29.375" style="2" customWidth="1"/>
    <col min="2306" max="2306" width="10.25" style="2" customWidth="1"/>
    <col min="2307" max="2307" width="9.125" style="2" customWidth="1"/>
    <col min="2308" max="2308" width="12.875" style="2" customWidth="1"/>
    <col min="2309" max="2309" width="8.75" style="2" customWidth="1"/>
    <col min="2310" max="2310" width="9" style="2" customWidth="1"/>
    <col min="2311" max="2311" width="8.625" style="2" customWidth="1"/>
    <col min="2312" max="2320" width="7.875" style="2" customWidth="1"/>
    <col min="2321" max="2321" width="10.5" style="2" customWidth="1"/>
    <col min="2322" max="2322" width="9" style="2"/>
    <col min="2323" max="2323" width="10.875" style="2" bestFit="1" customWidth="1"/>
    <col min="2324" max="2560" width="9" style="2"/>
    <col min="2561" max="2561" width="29.375" style="2" customWidth="1"/>
    <col min="2562" max="2562" width="10.25" style="2" customWidth="1"/>
    <col min="2563" max="2563" width="9.125" style="2" customWidth="1"/>
    <col min="2564" max="2564" width="12.875" style="2" customWidth="1"/>
    <col min="2565" max="2565" width="8.75" style="2" customWidth="1"/>
    <col min="2566" max="2566" width="9" style="2" customWidth="1"/>
    <col min="2567" max="2567" width="8.625" style="2" customWidth="1"/>
    <col min="2568" max="2576" width="7.875" style="2" customWidth="1"/>
    <col min="2577" max="2577" width="10.5" style="2" customWidth="1"/>
    <col min="2578" max="2578" width="9" style="2"/>
    <col min="2579" max="2579" width="10.875" style="2" bestFit="1" customWidth="1"/>
    <col min="2580" max="2816" width="9" style="2"/>
    <col min="2817" max="2817" width="29.375" style="2" customWidth="1"/>
    <col min="2818" max="2818" width="10.25" style="2" customWidth="1"/>
    <col min="2819" max="2819" width="9.125" style="2" customWidth="1"/>
    <col min="2820" max="2820" width="12.875" style="2" customWidth="1"/>
    <col min="2821" max="2821" width="8.75" style="2" customWidth="1"/>
    <col min="2822" max="2822" width="9" style="2" customWidth="1"/>
    <col min="2823" max="2823" width="8.625" style="2" customWidth="1"/>
    <col min="2824" max="2832" width="7.875" style="2" customWidth="1"/>
    <col min="2833" max="2833" width="10.5" style="2" customWidth="1"/>
    <col min="2834" max="2834" width="9" style="2"/>
    <col min="2835" max="2835" width="10.875" style="2" bestFit="1" customWidth="1"/>
    <col min="2836" max="3072" width="9" style="2"/>
    <col min="3073" max="3073" width="29.375" style="2" customWidth="1"/>
    <col min="3074" max="3074" width="10.25" style="2" customWidth="1"/>
    <col min="3075" max="3075" width="9.125" style="2" customWidth="1"/>
    <col min="3076" max="3076" width="12.875" style="2" customWidth="1"/>
    <col min="3077" max="3077" width="8.75" style="2" customWidth="1"/>
    <col min="3078" max="3078" width="9" style="2" customWidth="1"/>
    <col min="3079" max="3079" width="8.625" style="2" customWidth="1"/>
    <col min="3080" max="3088" width="7.875" style="2" customWidth="1"/>
    <col min="3089" max="3089" width="10.5" style="2" customWidth="1"/>
    <col min="3090" max="3090" width="9" style="2"/>
    <col min="3091" max="3091" width="10.875" style="2" bestFit="1" customWidth="1"/>
    <col min="3092" max="3328" width="9" style="2"/>
    <col min="3329" max="3329" width="29.375" style="2" customWidth="1"/>
    <col min="3330" max="3330" width="10.25" style="2" customWidth="1"/>
    <col min="3331" max="3331" width="9.125" style="2" customWidth="1"/>
    <col min="3332" max="3332" width="12.875" style="2" customWidth="1"/>
    <col min="3333" max="3333" width="8.75" style="2" customWidth="1"/>
    <col min="3334" max="3334" width="9" style="2" customWidth="1"/>
    <col min="3335" max="3335" width="8.625" style="2" customWidth="1"/>
    <col min="3336" max="3344" width="7.875" style="2" customWidth="1"/>
    <col min="3345" max="3345" width="10.5" style="2" customWidth="1"/>
    <col min="3346" max="3346" width="9" style="2"/>
    <col min="3347" max="3347" width="10.875" style="2" bestFit="1" customWidth="1"/>
    <col min="3348" max="3584" width="9" style="2"/>
    <col min="3585" max="3585" width="29.375" style="2" customWidth="1"/>
    <col min="3586" max="3586" width="10.25" style="2" customWidth="1"/>
    <col min="3587" max="3587" width="9.125" style="2" customWidth="1"/>
    <col min="3588" max="3588" width="12.875" style="2" customWidth="1"/>
    <col min="3589" max="3589" width="8.75" style="2" customWidth="1"/>
    <col min="3590" max="3590" width="9" style="2" customWidth="1"/>
    <col min="3591" max="3591" width="8.625" style="2" customWidth="1"/>
    <col min="3592" max="3600" width="7.875" style="2" customWidth="1"/>
    <col min="3601" max="3601" width="10.5" style="2" customWidth="1"/>
    <col min="3602" max="3602" width="9" style="2"/>
    <col min="3603" max="3603" width="10.875" style="2" bestFit="1" customWidth="1"/>
    <col min="3604" max="3840" width="9" style="2"/>
    <col min="3841" max="3841" width="29.375" style="2" customWidth="1"/>
    <col min="3842" max="3842" width="10.25" style="2" customWidth="1"/>
    <col min="3843" max="3843" width="9.125" style="2" customWidth="1"/>
    <col min="3844" max="3844" width="12.875" style="2" customWidth="1"/>
    <col min="3845" max="3845" width="8.75" style="2" customWidth="1"/>
    <col min="3846" max="3846" width="9" style="2" customWidth="1"/>
    <col min="3847" max="3847" width="8.625" style="2" customWidth="1"/>
    <col min="3848" max="3856" width="7.875" style="2" customWidth="1"/>
    <col min="3857" max="3857" width="10.5" style="2" customWidth="1"/>
    <col min="3858" max="3858" width="9" style="2"/>
    <col min="3859" max="3859" width="10.875" style="2" bestFit="1" customWidth="1"/>
    <col min="3860" max="4096" width="9" style="2"/>
    <col min="4097" max="4097" width="29.375" style="2" customWidth="1"/>
    <col min="4098" max="4098" width="10.25" style="2" customWidth="1"/>
    <col min="4099" max="4099" width="9.125" style="2" customWidth="1"/>
    <col min="4100" max="4100" width="12.875" style="2" customWidth="1"/>
    <col min="4101" max="4101" width="8.75" style="2" customWidth="1"/>
    <col min="4102" max="4102" width="9" style="2" customWidth="1"/>
    <col min="4103" max="4103" width="8.625" style="2" customWidth="1"/>
    <col min="4104" max="4112" width="7.875" style="2" customWidth="1"/>
    <col min="4113" max="4113" width="10.5" style="2" customWidth="1"/>
    <col min="4114" max="4114" width="9" style="2"/>
    <col min="4115" max="4115" width="10.875" style="2" bestFit="1" customWidth="1"/>
    <col min="4116" max="4352" width="9" style="2"/>
    <col min="4353" max="4353" width="29.375" style="2" customWidth="1"/>
    <col min="4354" max="4354" width="10.25" style="2" customWidth="1"/>
    <col min="4355" max="4355" width="9.125" style="2" customWidth="1"/>
    <col min="4356" max="4356" width="12.875" style="2" customWidth="1"/>
    <col min="4357" max="4357" width="8.75" style="2" customWidth="1"/>
    <col min="4358" max="4358" width="9" style="2" customWidth="1"/>
    <col min="4359" max="4359" width="8.625" style="2" customWidth="1"/>
    <col min="4360" max="4368" width="7.875" style="2" customWidth="1"/>
    <col min="4369" max="4369" width="10.5" style="2" customWidth="1"/>
    <col min="4370" max="4370" width="9" style="2"/>
    <col min="4371" max="4371" width="10.875" style="2" bestFit="1" customWidth="1"/>
    <col min="4372" max="4608" width="9" style="2"/>
    <col min="4609" max="4609" width="29.375" style="2" customWidth="1"/>
    <col min="4610" max="4610" width="10.25" style="2" customWidth="1"/>
    <col min="4611" max="4611" width="9.125" style="2" customWidth="1"/>
    <col min="4612" max="4612" width="12.875" style="2" customWidth="1"/>
    <col min="4613" max="4613" width="8.75" style="2" customWidth="1"/>
    <col min="4614" max="4614" width="9" style="2" customWidth="1"/>
    <col min="4615" max="4615" width="8.625" style="2" customWidth="1"/>
    <col min="4616" max="4624" width="7.875" style="2" customWidth="1"/>
    <col min="4625" max="4625" width="10.5" style="2" customWidth="1"/>
    <col min="4626" max="4626" width="9" style="2"/>
    <col min="4627" max="4627" width="10.875" style="2" bestFit="1" customWidth="1"/>
    <col min="4628" max="4864" width="9" style="2"/>
    <col min="4865" max="4865" width="29.375" style="2" customWidth="1"/>
    <col min="4866" max="4866" width="10.25" style="2" customWidth="1"/>
    <col min="4867" max="4867" width="9.125" style="2" customWidth="1"/>
    <col min="4868" max="4868" width="12.875" style="2" customWidth="1"/>
    <col min="4869" max="4869" width="8.75" style="2" customWidth="1"/>
    <col min="4870" max="4870" width="9" style="2" customWidth="1"/>
    <col min="4871" max="4871" width="8.625" style="2" customWidth="1"/>
    <col min="4872" max="4880" width="7.875" style="2" customWidth="1"/>
    <col min="4881" max="4881" width="10.5" style="2" customWidth="1"/>
    <col min="4882" max="4882" width="9" style="2"/>
    <col min="4883" max="4883" width="10.875" style="2" bestFit="1" customWidth="1"/>
    <col min="4884" max="5120" width="9" style="2"/>
    <col min="5121" max="5121" width="29.375" style="2" customWidth="1"/>
    <col min="5122" max="5122" width="10.25" style="2" customWidth="1"/>
    <col min="5123" max="5123" width="9.125" style="2" customWidth="1"/>
    <col min="5124" max="5124" width="12.875" style="2" customWidth="1"/>
    <col min="5125" max="5125" width="8.75" style="2" customWidth="1"/>
    <col min="5126" max="5126" width="9" style="2" customWidth="1"/>
    <col min="5127" max="5127" width="8.625" style="2" customWidth="1"/>
    <col min="5128" max="5136" width="7.875" style="2" customWidth="1"/>
    <col min="5137" max="5137" width="10.5" style="2" customWidth="1"/>
    <col min="5138" max="5138" width="9" style="2"/>
    <col min="5139" max="5139" width="10.875" style="2" bestFit="1" customWidth="1"/>
    <col min="5140" max="5376" width="9" style="2"/>
    <col min="5377" max="5377" width="29.375" style="2" customWidth="1"/>
    <col min="5378" max="5378" width="10.25" style="2" customWidth="1"/>
    <col min="5379" max="5379" width="9.125" style="2" customWidth="1"/>
    <col min="5380" max="5380" width="12.875" style="2" customWidth="1"/>
    <col min="5381" max="5381" width="8.75" style="2" customWidth="1"/>
    <col min="5382" max="5382" width="9" style="2" customWidth="1"/>
    <col min="5383" max="5383" width="8.625" style="2" customWidth="1"/>
    <col min="5384" max="5392" width="7.875" style="2" customWidth="1"/>
    <col min="5393" max="5393" width="10.5" style="2" customWidth="1"/>
    <col min="5394" max="5394" width="9" style="2"/>
    <col min="5395" max="5395" width="10.875" style="2" bestFit="1" customWidth="1"/>
    <col min="5396" max="5632" width="9" style="2"/>
    <col min="5633" max="5633" width="29.375" style="2" customWidth="1"/>
    <col min="5634" max="5634" width="10.25" style="2" customWidth="1"/>
    <col min="5635" max="5635" width="9.125" style="2" customWidth="1"/>
    <col min="5636" max="5636" width="12.875" style="2" customWidth="1"/>
    <col min="5637" max="5637" width="8.75" style="2" customWidth="1"/>
    <col min="5638" max="5638" width="9" style="2" customWidth="1"/>
    <col min="5639" max="5639" width="8.625" style="2" customWidth="1"/>
    <col min="5640" max="5648" width="7.875" style="2" customWidth="1"/>
    <col min="5649" max="5649" width="10.5" style="2" customWidth="1"/>
    <col min="5650" max="5650" width="9" style="2"/>
    <col min="5651" max="5651" width="10.875" style="2" bestFit="1" customWidth="1"/>
    <col min="5652" max="5888" width="9" style="2"/>
    <col min="5889" max="5889" width="29.375" style="2" customWidth="1"/>
    <col min="5890" max="5890" width="10.25" style="2" customWidth="1"/>
    <col min="5891" max="5891" width="9.125" style="2" customWidth="1"/>
    <col min="5892" max="5892" width="12.875" style="2" customWidth="1"/>
    <col min="5893" max="5893" width="8.75" style="2" customWidth="1"/>
    <col min="5894" max="5894" width="9" style="2" customWidth="1"/>
    <col min="5895" max="5895" width="8.625" style="2" customWidth="1"/>
    <col min="5896" max="5904" width="7.875" style="2" customWidth="1"/>
    <col min="5905" max="5905" width="10.5" style="2" customWidth="1"/>
    <col min="5906" max="5906" width="9" style="2"/>
    <col min="5907" max="5907" width="10.875" style="2" bestFit="1" customWidth="1"/>
    <col min="5908" max="6144" width="9" style="2"/>
    <col min="6145" max="6145" width="29.375" style="2" customWidth="1"/>
    <col min="6146" max="6146" width="10.25" style="2" customWidth="1"/>
    <col min="6147" max="6147" width="9.125" style="2" customWidth="1"/>
    <col min="6148" max="6148" width="12.875" style="2" customWidth="1"/>
    <col min="6149" max="6149" width="8.75" style="2" customWidth="1"/>
    <col min="6150" max="6150" width="9" style="2" customWidth="1"/>
    <col min="6151" max="6151" width="8.625" style="2" customWidth="1"/>
    <col min="6152" max="6160" width="7.875" style="2" customWidth="1"/>
    <col min="6161" max="6161" width="10.5" style="2" customWidth="1"/>
    <col min="6162" max="6162" width="9" style="2"/>
    <col min="6163" max="6163" width="10.875" style="2" bestFit="1" customWidth="1"/>
    <col min="6164" max="6400" width="9" style="2"/>
    <col min="6401" max="6401" width="29.375" style="2" customWidth="1"/>
    <col min="6402" max="6402" width="10.25" style="2" customWidth="1"/>
    <col min="6403" max="6403" width="9.125" style="2" customWidth="1"/>
    <col min="6404" max="6404" width="12.875" style="2" customWidth="1"/>
    <col min="6405" max="6405" width="8.75" style="2" customWidth="1"/>
    <col min="6406" max="6406" width="9" style="2" customWidth="1"/>
    <col min="6407" max="6407" width="8.625" style="2" customWidth="1"/>
    <col min="6408" max="6416" width="7.875" style="2" customWidth="1"/>
    <col min="6417" max="6417" width="10.5" style="2" customWidth="1"/>
    <col min="6418" max="6418" width="9" style="2"/>
    <col min="6419" max="6419" width="10.875" style="2" bestFit="1" customWidth="1"/>
    <col min="6420" max="6656" width="9" style="2"/>
    <col min="6657" max="6657" width="29.375" style="2" customWidth="1"/>
    <col min="6658" max="6658" width="10.25" style="2" customWidth="1"/>
    <col min="6659" max="6659" width="9.125" style="2" customWidth="1"/>
    <col min="6660" max="6660" width="12.875" style="2" customWidth="1"/>
    <col min="6661" max="6661" width="8.75" style="2" customWidth="1"/>
    <col min="6662" max="6662" width="9" style="2" customWidth="1"/>
    <col min="6663" max="6663" width="8.625" style="2" customWidth="1"/>
    <col min="6664" max="6672" width="7.875" style="2" customWidth="1"/>
    <col min="6673" max="6673" width="10.5" style="2" customWidth="1"/>
    <col min="6674" max="6674" width="9" style="2"/>
    <col min="6675" max="6675" width="10.875" style="2" bestFit="1" customWidth="1"/>
    <col min="6676" max="6912" width="9" style="2"/>
    <col min="6913" max="6913" width="29.375" style="2" customWidth="1"/>
    <col min="6914" max="6914" width="10.25" style="2" customWidth="1"/>
    <col min="6915" max="6915" width="9.125" style="2" customWidth="1"/>
    <col min="6916" max="6916" width="12.875" style="2" customWidth="1"/>
    <col min="6917" max="6917" width="8.75" style="2" customWidth="1"/>
    <col min="6918" max="6918" width="9" style="2" customWidth="1"/>
    <col min="6919" max="6919" width="8.625" style="2" customWidth="1"/>
    <col min="6920" max="6928" width="7.875" style="2" customWidth="1"/>
    <col min="6929" max="6929" width="10.5" style="2" customWidth="1"/>
    <col min="6930" max="6930" width="9" style="2"/>
    <col min="6931" max="6931" width="10.875" style="2" bestFit="1" customWidth="1"/>
    <col min="6932" max="7168" width="9" style="2"/>
    <col min="7169" max="7169" width="29.375" style="2" customWidth="1"/>
    <col min="7170" max="7170" width="10.25" style="2" customWidth="1"/>
    <col min="7171" max="7171" width="9.125" style="2" customWidth="1"/>
    <col min="7172" max="7172" width="12.875" style="2" customWidth="1"/>
    <col min="7173" max="7173" width="8.75" style="2" customWidth="1"/>
    <col min="7174" max="7174" width="9" style="2" customWidth="1"/>
    <col min="7175" max="7175" width="8.625" style="2" customWidth="1"/>
    <col min="7176" max="7184" width="7.875" style="2" customWidth="1"/>
    <col min="7185" max="7185" width="10.5" style="2" customWidth="1"/>
    <col min="7186" max="7186" width="9" style="2"/>
    <col min="7187" max="7187" width="10.875" style="2" bestFit="1" customWidth="1"/>
    <col min="7188" max="7424" width="9" style="2"/>
    <col min="7425" max="7425" width="29.375" style="2" customWidth="1"/>
    <col min="7426" max="7426" width="10.25" style="2" customWidth="1"/>
    <col min="7427" max="7427" width="9.125" style="2" customWidth="1"/>
    <col min="7428" max="7428" width="12.875" style="2" customWidth="1"/>
    <col min="7429" max="7429" width="8.75" style="2" customWidth="1"/>
    <col min="7430" max="7430" width="9" style="2" customWidth="1"/>
    <col min="7431" max="7431" width="8.625" style="2" customWidth="1"/>
    <col min="7432" max="7440" width="7.875" style="2" customWidth="1"/>
    <col min="7441" max="7441" width="10.5" style="2" customWidth="1"/>
    <col min="7442" max="7442" width="9" style="2"/>
    <col min="7443" max="7443" width="10.875" style="2" bestFit="1" customWidth="1"/>
    <col min="7444" max="7680" width="9" style="2"/>
    <col min="7681" max="7681" width="29.375" style="2" customWidth="1"/>
    <col min="7682" max="7682" width="10.25" style="2" customWidth="1"/>
    <col min="7683" max="7683" width="9.125" style="2" customWidth="1"/>
    <col min="7684" max="7684" width="12.875" style="2" customWidth="1"/>
    <col min="7685" max="7685" width="8.75" style="2" customWidth="1"/>
    <col min="7686" max="7686" width="9" style="2" customWidth="1"/>
    <col min="7687" max="7687" width="8.625" style="2" customWidth="1"/>
    <col min="7688" max="7696" width="7.875" style="2" customWidth="1"/>
    <col min="7697" max="7697" width="10.5" style="2" customWidth="1"/>
    <col min="7698" max="7698" width="9" style="2"/>
    <col min="7699" max="7699" width="10.875" style="2" bestFit="1" customWidth="1"/>
    <col min="7700" max="7936" width="9" style="2"/>
    <col min="7937" max="7937" width="29.375" style="2" customWidth="1"/>
    <col min="7938" max="7938" width="10.25" style="2" customWidth="1"/>
    <col min="7939" max="7939" width="9.125" style="2" customWidth="1"/>
    <col min="7940" max="7940" width="12.875" style="2" customWidth="1"/>
    <col min="7941" max="7941" width="8.75" style="2" customWidth="1"/>
    <col min="7942" max="7942" width="9" style="2" customWidth="1"/>
    <col min="7943" max="7943" width="8.625" style="2" customWidth="1"/>
    <col min="7944" max="7952" width="7.875" style="2" customWidth="1"/>
    <col min="7953" max="7953" width="10.5" style="2" customWidth="1"/>
    <col min="7954" max="7954" width="9" style="2"/>
    <col min="7955" max="7955" width="10.875" style="2" bestFit="1" customWidth="1"/>
    <col min="7956" max="8192" width="9" style="2"/>
    <col min="8193" max="8193" width="29.375" style="2" customWidth="1"/>
    <col min="8194" max="8194" width="10.25" style="2" customWidth="1"/>
    <col min="8195" max="8195" width="9.125" style="2" customWidth="1"/>
    <col min="8196" max="8196" width="12.875" style="2" customWidth="1"/>
    <col min="8197" max="8197" width="8.75" style="2" customWidth="1"/>
    <col min="8198" max="8198" width="9" style="2" customWidth="1"/>
    <col min="8199" max="8199" width="8.625" style="2" customWidth="1"/>
    <col min="8200" max="8208" width="7.875" style="2" customWidth="1"/>
    <col min="8209" max="8209" width="10.5" style="2" customWidth="1"/>
    <col min="8210" max="8210" width="9" style="2"/>
    <col min="8211" max="8211" width="10.875" style="2" bestFit="1" customWidth="1"/>
    <col min="8212" max="8448" width="9" style="2"/>
    <col min="8449" max="8449" width="29.375" style="2" customWidth="1"/>
    <col min="8450" max="8450" width="10.25" style="2" customWidth="1"/>
    <col min="8451" max="8451" width="9.125" style="2" customWidth="1"/>
    <col min="8452" max="8452" width="12.875" style="2" customWidth="1"/>
    <col min="8453" max="8453" width="8.75" style="2" customWidth="1"/>
    <col min="8454" max="8454" width="9" style="2" customWidth="1"/>
    <col min="8455" max="8455" width="8.625" style="2" customWidth="1"/>
    <col min="8456" max="8464" width="7.875" style="2" customWidth="1"/>
    <col min="8465" max="8465" width="10.5" style="2" customWidth="1"/>
    <col min="8466" max="8466" width="9" style="2"/>
    <col min="8467" max="8467" width="10.875" style="2" bestFit="1" customWidth="1"/>
    <col min="8468" max="8704" width="9" style="2"/>
    <col min="8705" max="8705" width="29.375" style="2" customWidth="1"/>
    <col min="8706" max="8706" width="10.25" style="2" customWidth="1"/>
    <col min="8707" max="8707" width="9.125" style="2" customWidth="1"/>
    <col min="8708" max="8708" width="12.875" style="2" customWidth="1"/>
    <col min="8709" max="8709" width="8.75" style="2" customWidth="1"/>
    <col min="8710" max="8710" width="9" style="2" customWidth="1"/>
    <col min="8711" max="8711" width="8.625" style="2" customWidth="1"/>
    <col min="8712" max="8720" width="7.875" style="2" customWidth="1"/>
    <col min="8721" max="8721" width="10.5" style="2" customWidth="1"/>
    <col min="8722" max="8722" width="9" style="2"/>
    <col min="8723" max="8723" width="10.875" style="2" bestFit="1" customWidth="1"/>
    <col min="8724" max="8960" width="9" style="2"/>
    <col min="8961" max="8961" width="29.375" style="2" customWidth="1"/>
    <col min="8962" max="8962" width="10.25" style="2" customWidth="1"/>
    <col min="8963" max="8963" width="9.125" style="2" customWidth="1"/>
    <col min="8964" max="8964" width="12.875" style="2" customWidth="1"/>
    <col min="8965" max="8965" width="8.75" style="2" customWidth="1"/>
    <col min="8966" max="8966" width="9" style="2" customWidth="1"/>
    <col min="8967" max="8967" width="8.625" style="2" customWidth="1"/>
    <col min="8968" max="8976" width="7.875" style="2" customWidth="1"/>
    <col min="8977" max="8977" width="10.5" style="2" customWidth="1"/>
    <col min="8978" max="8978" width="9" style="2"/>
    <col min="8979" max="8979" width="10.875" style="2" bestFit="1" customWidth="1"/>
    <col min="8980" max="9216" width="9" style="2"/>
    <col min="9217" max="9217" width="29.375" style="2" customWidth="1"/>
    <col min="9218" max="9218" width="10.25" style="2" customWidth="1"/>
    <col min="9219" max="9219" width="9.125" style="2" customWidth="1"/>
    <col min="9220" max="9220" width="12.875" style="2" customWidth="1"/>
    <col min="9221" max="9221" width="8.75" style="2" customWidth="1"/>
    <col min="9222" max="9222" width="9" style="2" customWidth="1"/>
    <col min="9223" max="9223" width="8.625" style="2" customWidth="1"/>
    <col min="9224" max="9232" width="7.875" style="2" customWidth="1"/>
    <col min="9233" max="9233" width="10.5" style="2" customWidth="1"/>
    <col min="9234" max="9234" width="9" style="2"/>
    <col min="9235" max="9235" width="10.875" style="2" bestFit="1" customWidth="1"/>
    <col min="9236" max="9472" width="9" style="2"/>
    <col min="9473" max="9473" width="29.375" style="2" customWidth="1"/>
    <col min="9474" max="9474" width="10.25" style="2" customWidth="1"/>
    <col min="9475" max="9475" width="9.125" style="2" customWidth="1"/>
    <col min="9476" max="9476" width="12.875" style="2" customWidth="1"/>
    <col min="9477" max="9477" width="8.75" style="2" customWidth="1"/>
    <col min="9478" max="9478" width="9" style="2" customWidth="1"/>
    <col min="9479" max="9479" width="8.625" style="2" customWidth="1"/>
    <col min="9480" max="9488" width="7.875" style="2" customWidth="1"/>
    <col min="9489" max="9489" width="10.5" style="2" customWidth="1"/>
    <col min="9490" max="9490" width="9" style="2"/>
    <col min="9491" max="9491" width="10.875" style="2" bestFit="1" customWidth="1"/>
    <col min="9492" max="9728" width="9" style="2"/>
    <col min="9729" max="9729" width="29.375" style="2" customWidth="1"/>
    <col min="9730" max="9730" width="10.25" style="2" customWidth="1"/>
    <col min="9731" max="9731" width="9.125" style="2" customWidth="1"/>
    <col min="9732" max="9732" width="12.875" style="2" customWidth="1"/>
    <col min="9733" max="9733" width="8.75" style="2" customWidth="1"/>
    <col min="9734" max="9734" width="9" style="2" customWidth="1"/>
    <col min="9735" max="9735" width="8.625" style="2" customWidth="1"/>
    <col min="9736" max="9744" width="7.875" style="2" customWidth="1"/>
    <col min="9745" max="9745" width="10.5" style="2" customWidth="1"/>
    <col min="9746" max="9746" width="9" style="2"/>
    <col min="9747" max="9747" width="10.875" style="2" bestFit="1" customWidth="1"/>
    <col min="9748" max="9984" width="9" style="2"/>
    <col min="9985" max="9985" width="29.375" style="2" customWidth="1"/>
    <col min="9986" max="9986" width="10.25" style="2" customWidth="1"/>
    <col min="9987" max="9987" width="9.125" style="2" customWidth="1"/>
    <col min="9988" max="9988" width="12.875" style="2" customWidth="1"/>
    <col min="9989" max="9989" width="8.75" style="2" customWidth="1"/>
    <col min="9990" max="9990" width="9" style="2" customWidth="1"/>
    <col min="9991" max="9991" width="8.625" style="2" customWidth="1"/>
    <col min="9992" max="10000" width="7.875" style="2" customWidth="1"/>
    <col min="10001" max="10001" width="10.5" style="2" customWidth="1"/>
    <col min="10002" max="10002" width="9" style="2"/>
    <col min="10003" max="10003" width="10.875" style="2" bestFit="1" customWidth="1"/>
    <col min="10004" max="10240" width="9" style="2"/>
    <col min="10241" max="10241" width="29.375" style="2" customWidth="1"/>
    <col min="10242" max="10242" width="10.25" style="2" customWidth="1"/>
    <col min="10243" max="10243" width="9.125" style="2" customWidth="1"/>
    <col min="10244" max="10244" width="12.875" style="2" customWidth="1"/>
    <col min="10245" max="10245" width="8.75" style="2" customWidth="1"/>
    <col min="10246" max="10246" width="9" style="2" customWidth="1"/>
    <col min="10247" max="10247" width="8.625" style="2" customWidth="1"/>
    <col min="10248" max="10256" width="7.875" style="2" customWidth="1"/>
    <col min="10257" max="10257" width="10.5" style="2" customWidth="1"/>
    <col min="10258" max="10258" width="9" style="2"/>
    <col min="10259" max="10259" width="10.875" style="2" bestFit="1" customWidth="1"/>
    <col min="10260" max="10496" width="9" style="2"/>
    <col min="10497" max="10497" width="29.375" style="2" customWidth="1"/>
    <col min="10498" max="10498" width="10.25" style="2" customWidth="1"/>
    <col min="10499" max="10499" width="9.125" style="2" customWidth="1"/>
    <col min="10500" max="10500" width="12.875" style="2" customWidth="1"/>
    <col min="10501" max="10501" width="8.75" style="2" customWidth="1"/>
    <col min="10502" max="10502" width="9" style="2" customWidth="1"/>
    <col min="10503" max="10503" width="8.625" style="2" customWidth="1"/>
    <col min="10504" max="10512" width="7.875" style="2" customWidth="1"/>
    <col min="10513" max="10513" width="10.5" style="2" customWidth="1"/>
    <col min="10514" max="10514" width="9" style="2"/>
    <col min="10515" max="10515" width="10.875" style="2" bestFit="1" customWidth="1"/>
    <col min="10516" max="10752" width="9" style="2"/>
    <col min="10753" max="10753" width="29.375" style="2" customWidth="1"/>
    <col min="10754" max="10754" width="10.25" style="2" customWidth="1"/>
    <col min="10755" max="10755" width="9.125" style="2" customWidth="1"/>
    <col min="10756" max="10756" width="12.875" style="2" customWidth="1"/>
    <col min="10757" max="10757" width="8.75" style="2" customWidth="1"/>
    <col min="10758" max="10758" width="9" style="2" customWidth="1"/>
    <col min="10759" max="10759" width="8.625" style="2" customWidth="1"/>
    <col min="10760" max="10768" width="7.875" style="2" customWidth="1"/>
    <col min="10769" max="10769" width="10.5" style="2" customWidth="1"/>
    <col min="10770" max="10770" width="9" style="2"/>
    <col min="10771" max="10771" width="10.875" style="2" bestFit="1" customWidth="1"/>
    <col min="10772" max="11008" width="9" style="2"/>
    <col min="11009" max="11009" width="29.375" style="2" customWidth="1"/>
    <col min="11010" max="11010" width="10.25" style="2" customWidth="1"/>
    <col min="11011" max="11011" width="9.125" style="2" customWidth="1"/>
    <col min="11012" max="11012" width="12.875" style="2" customWidth="1"/>
    <col min="11013" max="11013" width="8.75" style="2" customWidth="1"/>
    <col min="11014" max="11014" width="9" style="2" customWidth="1"/>
    <col min="11015" max="11015" width="8.625" style="2" customWidth="1"/>
    <col min="11016" max="11024" width="7.875" style="2" customWidth="1"/>
    <col min="11025" max="11025" width="10.5" style="2" customWidth="1"/>
    <col min="11026" max="11026" width="9" style="2"/>
    <col min="11027" max="11027" width="10.875" style="2" bestFit="1" customWidth="1"/>
    <col min="11028" max="11264" width="9" style="2"/>
    <col min="11265" max="11265" width="29.375" style="2" customWidth="1"/>
    <col min="11266" max="11266" width="10.25" style="2" customWidth="1"/>
    <col min="11267" max="11267" width="9.125" style="2" customWidth="1"/>
    <col min="11268" max="11268" width="12.875" style="2" customWidth="1"/>
    <col min="11269" max="11269" width="8.75" style="2" customWidth="1"/>
    <col min="11270" max="11270" width="9" style="2" customWidth="1"/>
    <col min="11271" max="11271" width="8.625" style="2" customWidth="1"/>
    <col min="11272" max="11280" width="7.875" style="2" customWidth="1"/>
    <col min="11281" max="11281" width="10.5" style="2" customWidth="1"/>
    <col min="11282" max="11282" width="9" style="2"/>
    <col min="11283" max="11283" width="10.875" style="2" bestFit="1" customWidth="1"/>
    <col min="11284" max="11520" width="9" style="2"/>
    <col min="11521" max="11521" width="29.375" style="2" customWidth="1"/>
    <col min="11522" max="11522" width="10.25" style="2" customWidth="1"/>
    <col min="11523" max="11523" width="9.125" style="2" customWidth="1"/>
    <col min="11524" max="11524" width="12.875" style="2" customWidth="1"/>
    <col min="11525" max="11525" width="8.75" style="2" customWidth="1"/>
    <col min="11526" max="11526" width="9" style="2" customWidth="1"/>
    <col min="11527" max="11527" width="8.625" style="2" customWidth="1"/>
    <col min="11528" max="11536" width="7.875" style="2" customWidth="1"/>
    <col min="11537" max="11537" width="10.5" style="2" customWidth="1"/>
    <col min="11538" max="11538" width="9" style="2"/>
    <col min="11539" max="11539" width="10.875" style="2" bestFit="1" customWidth="1"/>
    <col min="11540" max="11776" width="9" style="2"/>
    <col min="11777" max="11777" width="29.375" style="2" customWidth="1"/>
    <col min="11778" max="11778" width="10.25" style="2" customWidth="1"/>
    <col min="11779" max="11779" width="9.125" style="2" customWidth="1"/>
    <col min="11780" max="11780" width="12.875" style="2" customWidth="1"/>
    <col min="11781" max="11781" width="8.75" style="2" customWidth="1"/>
    <col min="11782" max="11782" width="9" style="2" customWidth="1"/>
    <col min="11783" max="11783" width="8.625" style="2" customWidth="1"/>
    <col min="11784" max="11792" width="7.875" style="2" customWidth="1"/>
    <col min="11793" max="11793" width="10.5" style="2" customWidth="1"/>
    <col min="11794" max="11794" width="9" style="2"/>
    <col min="11795" max="11795" width="10.875" style="2" bestFit="1" customWidth="1"/>
    <col min="11796" max="12032" width="9" style="2"/>
    <col min="12033" max="12033" width="29.375" style="2" customWidth="1"/>
    <col min="12034" max="12034" width="10.25" style="2" customWidth="1"/>
    <col min="12035" max="12035" width="9.125" style="2" customWidth="1"/>
    <col min="12036" max="12036" width="12.875" style="2" customWidth="1"/>
    <col min="12037" max="12037" width="8.75" style="2" customWidth="1"/>
    <col min="12038" max="12038" width="9" style="2" customWidth="1"/>
    <col min="12039" max="12039" width="8.625" style="2" customWidth="1"/>
    <col min="12040" max="12048" width="7.875" style="2" customWidth="1"/>
    <col min="12049" max="12049" width="10.5" style="2" customWidth="1"/>
    <col min="12050" max="12050" width="9" style="2"/>
    <col min="12051" max="12051" width="10.875" style="2" bestFit="1" customWidth="1"/>
    <col min="12052" max="12288" width="9" style="2"/>
    <col min="12289" max="12289" width="29.375" style="2" customWidth="1"/>
    <col min="12290" max="12290" width="10.25" style="2" customWidth="1"/>
    <col min="12291" max="12291" width="9.125" style="2" customWidth="1"/>
    <col min="12292" max="12292" width="12.875" style="2" customWidth="1"/>
    <col min="12293" max="12293" width="8.75" style="2" customWidth="1"/>
    <col min="12294" max="12294" width="9" style="2" customWidth="1"/>
    <col min="12295" max="12295" width="8.625" style="2" customWidth="1"/>
    <col min="12296" max="12304" width="7.875" style="2" customWidth="1"/>
    <col min="12305" max="12305" width="10.5" style="2" customWidth="1"/>
    <col min="12306" max="12306" width="9" style="2"/>
    <col min="12307" max="12307" width="10.875" style="2" bestFit="1" customWidth="1"/>
    <col min="12308" max="12544" width="9" style="2"/>
    <col min="12545" max="12545" width="29.375" style="2" customWidth="1"/>
    <col min="12546" max="12546" width="10.25" style="2" customWidth="1"/>
    <col min="12547" max="12547" width="9.125" style="2" customWidth="1"/>
    <col min="12548" max="12548" width="12.875" style="2" customWidth="1"/>
    <col min="12549" max="12549" width="8.75" style="2" customWidth="1"/>
    <col min="12550" max="12550" width="9" style="2" customWidth="1"/>
    <col min="12551" max="12551" width="8.625" style="2" customWidth="1"/>
    <col min="12552" max="12560" width="7.875" style="2" customWidth="1"/>
    <col min="12561" max="12561" width="10.5" style="2" customWidth="1"/>
    <col min="12562" max="12562" width="9" style="2"/>
    <col min="12563" max="12563" width="10.875" style="2" bestFit="1" customWidth="1"/>
    <col min="12564" max="12800" width="9" style="2"/>
    <col min="12801" max="12801" width="29.375" style="2" customWidth="1"/>
    <col min="12802" max="12802" width="10.25" style="2" customWidth="1"/>
    <col min="12803" max="12803" width="9.125" style="2" customWidth="1"/>
    <col min="12804" max="12804" width="12.875" style="2" customWidth="1"/>
    <col min="12805" max="12805" width="8.75" style="2" customWidth="1"/>
    <col min="12806" max="12806" width="9" style="2" customWidth="1"/>
    <col min="12807" max="12807" width="8.625" style="2" customWidth="1"/>
    <col min="12808" max="12816" width="7.875" style="2" customWidth="1"/>
    <col min="12817" max="12817" width="10.5" style="2" customWidth="1"/>
    <col min="12818" max="12818" width="9" style="2"/>
    <col min="12819" max="12819" width="10.875" style="2" bestFit="1" customWidth="1"/>
    <col min="12820" max="13056" width="9" style="2"/>
    <col min="13057" max="13057" width="29.375" style="2" customWidth="1"/>
    <col min="13058" max="13058" width="10.25" style="2" customWidth="1"/>
    <col min="13059" max="13059" width="9.125" style="2" customWidth="1"/>
    <col min="13060" max="13060" width="12.875" style="2" customWidth="1"/>
    <col min="13061" max="13061" width="8.75" style="2" customWidth="1"/>
    <col min="13062" max="13062" width="9" style="2" customWidth="1"/>
    <col min="13063" max="13063" width="8.625" style="2" customWidth="1"/>
    <col min="13064" max="13072" width="7.875" style="2" customWidth="1"/>
    <col min="13073" max="13073" width="10.5" style="2" customWidth="1"/>
    <col min="13074" max="13074" width="9" style="2"/>
    <col min="13075" max="13075" width="10.875" style="2" bestFit="1" customWidth="1"/>
    <col min="13076" max="13312" width="9" style="2"/>
    <col min="13313" max="13313" width="29.375" style="2" customWidth="1"/>
    <col min="13314" max="13314" width="10.25" style="2" customWidth="1"/>
    <col min="13315" max="13315" width="9.125" style="2" customWidth="1"/>
    <col min="13316" max="13316" width="12.875" style="2" customWidth="1"/>
    <col min="13317" max="13317" width="8.75" style="2" customWidth="1"/>
    <col min="13318" max="13318" width="9" style="2" customWidth="1"/>
    <col min="13319" max="13319" width="8.625" style="2" customWidth="1"/>
    <col min="13320" max="13328" width="7.875" style="2" customWidth="1"/>
    <col min="13329" max="13329" width="10.5" style="2" customWidth="1"/>
    <col min="13330" max="13330" width="9" style="2"/>
    <col min="13331" max="13331" width="10.875" style="2" bestFit="1" customWidth="1"/>
    <col min="13332" max="13568" width="9" style="2"/>
    <col min="13569" max="13569" width="29.375" style="2" customWidth="1"/>
    <col min="13570" max="13570" width="10.25" style="2" customWidth="1"/>
    <col min="13571" max="13571" width="9.125" style="2" customWidth="1"/>
    <col min="13572" max="13572" width="12.875" style="2" customWidth="1"/>
    <col min="13573" max="13573" width="8.75" style="2" customWidth="1"/>
    <col min="13574" max="13574" width="9" style="2" customWidth="1"/>
    <col min="13575" max="13575" width="8.625" style="2" customWidth="1"/>
    <col min="13576" max="13584" width="7.875" style="2" customWidth="1"/>
    <col min="13585" max="13585" width="10.5" style="2" customWidth="1"/>
    <col min="13586" max="13586" width="9" style="2"/>
    <col min="13587" max="13587" width="10.875" style="2" bestFit="1" customWidth="1"/>
    <col min="13588" max="13824" width="9" style="2"/>
    <col min="13825" max="13825" width="29.375" style="2" customWidth="1"/>
    <col min="13826" max="13826" width="10.25" style="2" customWidth="1"/>
    <col min="13827" max="13827" width="9.125" style="2" customWidth="1"/>
    <col min="13828" max="13828" width="12.875" style="2" customWidth="1"/>
    <col min="13829" max="13829" width="8.75" style="2" customWidth="1"/>
    <col min="13830" max="13830" width="9" style="2" customWidth="1"/>
    <col min="13831" max="13831" width="8.625" style="2" customWidth="1"/>
    <col min="13832" max="13840" width="7.875" style="2" customWidth="1"/>
    <col min="13841" max="13841" width="10.5" style="2" customWidth="1"/>
    <col min="13842" max="13842" width="9" style="2"/>
    <col min="13843" max="13843" width="10.875" style="2" bestFit="1" customWidth="1"/>
    <col min="13844" max="14080" width="9" style="2"/>
    <col min="14081" max="14081" width="29.375" style="2" customWidth="1"/>
    <col min="14082" max="14082" width="10.25" style="2" customWidth="1"/>
    <col min="14083" max="14083" width="9.125" style="2" customWidth="1"/>
    <col min="14084" max="14084" width="12.875" style="2" customWidth="1"/>
    <col min="14085" max="14085" width="8.75" style="2" customWidth="1"/>
    <col min="14086" max="14086" width="9" style="2" customWidth="1"/>
    <col min="14087" max="14087" width="8.625" style="2" customWidth="1"/>
    <col min="14088" max="14096" width="7.875" style="2" customWidth="1"/>
    <col min="14097" max="14097" width="10.5" style="2" customWidth="1"/>
    <col min="14098" max="14098" width="9" style="2"/>
    <col min="14099" max="14099" width="10.875" style="2" bestFit="1" customWidth="1"/>
    <col min="14100" max="14336" width="9" style="2"/>
    <col min="14337" max="14337" width="29.375" style="2" customWidth="1"/>
    <col min="14338" max="14338" width="10.25" style="2" customWidth="1"/>
    <col min="14339" max="14339" width="9.125" style="2" customWidth="1"/>
    <col min="14340" max="14340" width="12.875" style="2" customWidth="1"/>
    <col min="14341" max="14341" width="8.75" style="2" customWidth="1"/>
    <col min="14342" max="14342" width="9" style="2" customWidth="1"/>
    <col min="14343" max="14343" width="8.625" style="2" customWidth="1"/>
    <col min="14344" max="14352" width="7.875" style="2" customWidth="1"/>
    <col min="14353" max="14353" width="10.5" style="2" customWidth="1"/>
    <col min="14354" max="14354" width="9" style="2"/>
    <col min="14355" max="14355" width="10.875" style="2" bestFit="1" customWidth="1"/>
    <col min="14356" max="14592" width="9" style="2"/>
    <col min="14593" max="14593" width="29.375" style="2" customWidth="1"/>
    <col min="14594" max="14594" width="10.25" style="2" customWidth="1"/>
    <col min="14595" max="14595" width="9.125" style="2" customWidth="1"/>
    <col min="14596" max="14596" width="12.875" style="2" customWidth="1"/>
    <col min="14597" max="14597" width="8.75" style="2" customWidth="1"/>
    <col min="14598" max="14598" width="9" style="2" customWidth="1"/>
    <col min="14599" max="14599" width="8.625" style="2" customWidth="1"/>
    <col min="14600" max="14608" width="7.875" style="2" customWidth="1"/>
    <col min="14609" max="14609" width="10.5" style="2" customWidth="1"/>
    <col min="14610" max="14610" width="9" style="2"/>
    <col min="14611" max="14611" width="10.875" style="2" bestFit="1" customWidth="1"/>
    <col min="14612" max="14848" width="9" style="2"/>
    <col min="14849" max="14849" width="29.375" style="2" customWidth="1"/>
    <col min="14850" max="14850" width="10.25" style="2" customWidth="1"/>
    <col min="14851" max="14851" width="9.125" style="2" customWidth="1"/>
    <col min="14852" max="14852" width="12.875" style="2" customWidth="1"/>
    <col min="14853" max="14853" width="8.75" style="2" customWidth="1"/>
    <col min="14854" max="14854" width="9" style="2" customWidth="1"/>
    <col min="14855" max="14855" width="8.625" style="2" customWidth="1"/>
    <col min="14856" max="14864" width="7.875" style="2" customWidth="1"/>
    <col min="14865" max="14865" width="10.5" style="2" customWidth="1"/>
    <col min="14866" max="14866" width="9" style="2"/>
    <col min="14867" max="14867" width="10.875" style="2" bestFit="1" customWidth="1"/>
    <col min="14868" max="15104" width="9" style="2"/>
    <col min="15105" max="15105" width="29.375" style="2" customWidth="1"/>
    <col min="15106" max="15106" width="10.25" style="2" customWidth="1"/>
    <col min="15107" max="15107" width="9.125" style="2" customWidth="1"/>
    <col min="15108" max="15108" width="12.875" style="2" customWidth="1"/>
    <col min="15109" max="15109" width="8.75" style="2" customWidth="1"/>
    <col min="15110" max="15110" width="9" style="2" customWidth="1"/>
    <col min="15111" max="15111" width="8.625" style="2" customWidth="1"/>
    <col min="15112" max="15120" width="7.875" style="2" customWidth="1"/>
    <col min="15121" max="15121" width="10.5" style="2" customWidth="1"/>
    <col min="15122" max="15122" width="9" style="2"/>
    <col min="15123" max="15123" width="10.875" style="2" bestFit="1" customWidth="1"/>
    <col min="15124" max="15360" width="9" style="2"/>
    <col min="15361" max="15361" width="29.375" style="2" customWidth="1"/>
    <col min="15362" max="15362" width="10.25" style="2" customWidth="1"/>
    <col min="15363" max="15363" width="9.125" style="2" customWidth="1"/>
    <col min="15364" max="15364" width="12.875" style="2" customWidth="1"/>
    <col min="15365" max="15365" width="8.75" style="2" customWidth="1"/>
    <col min="15366" max="15366" width="9" style="2" customWidth="1"/>
    <col min="15367" max="15367" width="8.625" style="2" customWidth="1"/>
    <col min="15368" max="15376" width="7.875" style="2" customWidth="1"/>
    <col min="15377" max="15377" width="10.5" style="2" customWidth="1"/>
    <col min="15378" max="15378" width="9" style="2"/>
    <col min="15379" max="15379" width="10.875" style="2" bestFit="1" customWidth="1"/>
    <col min="15380" max="15616" width="9" style="2"/>
    <col min="15617" max="15617" width="29.375" style="2" customWidth="1"/>
    <col min="15618" max="15618" width="10.25" style="2" customWidth="1"/>
    <col min="15619" max="15619" width="9.125" style="2" customWidth="1"/>
    <col min="15620" max="15620" width="12.875" style="2" customWidth="1"/>
    <col min="15621" max="15621" width="8.75" style="2" customWidth="1"/>
    <col min="15622" max="15622" width="9" style="2" customWidth="1"/>
    <col min="15623" max="15623" width="8.625" style="2" customWidth="1"/>
    <col min="15624" max="15632" width="7.875" style="2" customWidth="1"/>
    <col min="15633" max="15633" width="10.5" style="2" customWidth="1"/>
    <col min="15634" max="15634" width="9" style="2"/>
    <col min="15635" max="15635" width="10.875" style="2" bestFit="1" customWidth="1"/>
    <col min="15636" max="15872" width="9" style="2"/>
    <col min="15873" max="15873" width="29.375" style="2" customWidth="1"/>
    <col min="15874" max="15874" width="10.25" style="2" customWidth="1"/>
    <col min="15875" max="15875" width="9.125" style="2" customWidth="1"/>
    <col min="15876" max="15876" width="12.875" style="2" customWidth="1"/>
    <col min="15877" max="15877" width="8.75" style="2" customWidth="1"/>
    <col min="15878" max="15878" width="9" style="2" customWidth="1"/>
    <col min="15879" max="15879" width="8.625" style="2" customWidth="1"/>
    <col min="15880" max="15888" width="7.875" style="2" customWidth="1"/>
    <col min="15889" max="15889" width="10.5" style="2" customWidth="1"/>
    <col min="15890" max="15890" width="9" style="2"/>
    <col min="15891" max="15891" width="10.875" style="2" bestFit="1" customWidth="1"/>
    <col min="15892" max="16128" width="9" style="2"/>
    <col min="16129" max="16129" width="29.375" style="2" customWidth="1"/>
    <col min="16130" max="16130" width="10.25" style="2" customWidth="1"/>
    <col min="16131" max="16131" width="9.125" style="2" customWidth="1"/>
    <col min="16132" max="16132" width="12.875" style="2" customWidth="1"/>
    <col min="16133" max="16133" width="8.75" style="2" customWidth="1"/>
    <col min="16134" max="16134" width="9" style="2" customWidth="1"/>
    <col min="16135" max="16135" width="8.625" style="2" customWidth="1"/>
    <col min="16136" max="16144" width="7.875" style="2" customWidth="1"/>
    <col min="16145" max="16145" width="10.5" style="2" customWidth="1"/>
    <col min="16146" max="16146" width="9" style="2"/>
    <col min="16147" max="16147" width="10.875" style="2" bestFit="1" customWidth="1"/>
    <col min="16148" max="16384" width="9" style="2"/>
  </cols>
  <sheetData>
    <row r="1" spans="1:17" s="5" customFormat="1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s="5" customFormat="1" ht="21.6" customHeight="1">
      <c r="A2" s="4"/>
      <c r="O2" s="100"/>
      <c r="P2" s="100"/>
    </row>
    <row r="3" spans="1:17" s="14" customFormat="1" ht="43.5" customHeight="1">
      <c r="A3" s="8" t="s">
        <v>5</v>
      </c>
      <c r="B3" s="9" t="s">
        <v>6</v>
      </c>
      <c r="C3" s="8" t="s">
        <v>7</v>
      </c>
      <c r="D3" s="9" t="s">
        <v>8</v>
      </c>
      <c r="E3" s="11" t="s">
        <v>9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8" t="s">
        <v>10</v>
      </c>
    </row>
    <row r="4" spans="1:17" s="14" customFormat="1" ht="47.25" customHeight="1">
      <c r="A4" s="15"/>
      <c r="B4" s="16"/>
      <c r="C4" s="17"/>
      <c r="D4" s="16"/>
      <c r="E4" s="19" t="s">
        <v>11</v>
      </c>
      <c r="F4" s="18" t="s">
        <v>12</v>
      </c>
      <c r="G4" s="18" t="s">
        <v>13</v>
      </c>
      <c r="H4" s="18" t="s">
        <v>14</v>
      </c>
      <c r="I4" s="18" t="s">
        <v>15</v>
      </c>
      <c r="J4" s="18" t="s">
        <v>16</v>
      </c>
      <c r="K4" s="18" t="s">
        <v>17</v>
      </c>
      <c r="L4" s="18" t="s">
        <v>18</v>
      </c>
      <c r="M4" s="18" t="s">
        <v>19</v>
      </c>
      <c r="N4" s="18" t="s">
        <v>20</v>
      </c>
      <c r="O4" s="18" t="s">
        <v>21</v>
      </c>
      <c r="P4" s="18" t="s">
        <v>22</v>
      </c>
      <c r="Q4" s="15"/>
    </row>
    <row r="5" spans="1:17" s="14" customFormat="1" ht="26.25" customHeight="1">
      <c r="A5" s="395" t="s">
        <v>221</v>
      </c>
      <c r="B5" s="396"/>
      <c r="C5" s="313"/>
      <c r="D5" s="397">
        <v>200000</v>
      </c>
      <c r="E5" s="132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315"/>
    </row>
    <row r="6" spans="1:17" ht="21.6" customHeight="1">
      <c r="A6" s="43" t="s">
        <v>222</v>
      </c>
      <c r="B6" s="398"/>
      <c r="C6" s="44" t="s">
        <v>31</v>
      </c>
      <c r="D6" s="399"/>
      <c r="E6" s="400"/>
      <c r="F6" s="401"/>
      <c r="G6" s="401"/>
      <c r="H6" s="402"/>
      <c r="I6" s="402"/>
      <c r="J6" s="402"/>
      <c r="K6" s="401"/>
      <c r="L6" s="402"/>
      <c r="M6" s="402"/>
      <c r="N6" s="402"/>
      <c r="O6" s="401"/>
      <c r="P6" s="401"/>
      <c r="Q6" s="403" t="s">
        <v>223</v>
      </c>
    </row>
    <row r="7" spans="1:17" ht="28.5" customHeight="1">
      <c r="A7" s="46"/>
      <c r="B7" s="404"/>
      <c r="C7" s="47" t="s">
        <v>24</v>
      </c>
      <c r="D7" s="405">
        <f>SUM(D9+D11+D13+D15+D17+D19+D21+D31+D33+D35+D37+D39+D41)</f>
        <v>200000</v>
      </c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228" t="s">
        <v>224</v>
      </c>
    </row>
    <row r="8" spans="1:17" ht="21.6" customHeight="1">
      <c r="A8" s="112" t="s">
        <v>225</v>
      </c>
      <c r="B8" s="407"/>
      <c r="C8" s="52" t="s">
        <v>31</v>
      </c>
      <c r="D8" s="348">
        <v>35</v>
      </c>
      <c r="E8" s="216"/>
      <c r="F8" s="216">
        <v>35</v>
      </c>
      <c r="G8" s="216"/>
      <c r="H8" s="216"/>
      <c r="I8" s="217"/>
      <c r="J8" s="217"/>
      <c r="K8" s="217"/>
      <c r="L8" s="217"/>
      <c r="M8" s="217"/>
      <c r="N8" s="217"/>
      <c r="O8" s="217"/>
      <c r="P8" s="217"/>
      <c r="Q8" s="307"/>
    </row>
    <row r="9" spans="1:17" ht="35.25" customHeight="1">
      <c r="A9" s="89"/>
      <c r="B9" s="408"/>
      <c r="C9" s="57" t="s">
        <v>24</v>
      </c>
      <c r="D9" s="409">
        <f>SUM(F9)</f>
        <v>14750</v>
      </c>
      <c r="E9" s="410"/>
      <c r="F9" s="410">
        <v>14750</v>
      </c>
      <c r="G9" s="410"/>
      <c r="H9" s="410"/>
      <c r="I9" s="411"/>
      <c r="J9" s="411"/>
      <c r="K9" s="411"/>
      <c r="L9" s="411"/>
      <c r="M9" s="411"/>
      <c r="N9" s="411"/>
      <c r="O9" s="411"/>
      <c r="P9" s="411"/>
      <c r="Q9" s="305"/>
    </row>
    <row r="10" spans="1:17" ht="21.6" customHeight="1">
      <c r="A10" s="112" t="s">
        <v>226</v>
      </c>
      <c r="B10" s="407"/>
      <c r="C10" s="52" t="s">
        <v>31</v>
      </c>
      <c r="D10" s="348">
        <v>45</v>
      </c>
      <c r="E10" s="216"/>
      <c r="F10" s="216">
        <v>45</v>
      </c>
      <c r="G10" s="216"/>
      <c r="H10" s="412"/>
      <c r="I10" s="216"/>
      <c r="J10" s="217"/>
      <c r="K10" s="217"/>
      <c r="L10" s="217"/>
      <c r="M10" s="217"/>
      <c r="N10" s="217"/>
      <c r="O10" s="217"/>
      <c r="P10" s="217"/>
      <c r="Q10" s="307"/>
    </row>
    <row r="11" spans="1:17" ht="32.25" customHeight="1">
      <c r="A11" s="89"/>
      <c r="B11" s="408"/>
      <c r="C11" s="57" t="s">
        <v>24</v>
      </c>
      <c r="D11" s="409">
        <f>SUM(F11)</f>
        <v>38300</v>
      </c>
      <c r="E11" s="410"/>
      <c r="F11" s="410">
        <v>38300</v>
      </c>
      <c r="G11" s="410"/>
      <c r="H11" s="413"/>
      <c r="I11" s="410"/>
      <c r="J11" s="411"/>
      <c r="K11" s="411"/>
      <c r="L11" s="411"/>
      <c r="M11" s="411"/>
      <c r="N11" s="411"/>
      <c r="O11" s="411"/>
      <c r="P11" s="411"/>
      <c r="Q11" s="305"/>
    </row>
    <row r="12" spans="1:17" ht="24" customHeight="1">
      <c r="A12" s="112" t="s">
        <v>227</v>
      </c>
      <c r="B12" s="414"/>
      <c r="C12" s="52" t="s">
        <v>31</v>
      </c>
      <c r="D12" s="415">
        <v>45</v>
      </c>
      <c r="E12" s="416"/>
      <c r="F12" s="417">
        <v>45</v>
      </c>
      <c r="G12" s="416"/>
      <c r="H12" s="418"/>
      <c r="I12" s="416"/>
      <c r="J12" s="416"/>
      <c r="K12" s="416"/>
      <c r="L12" s="416"/>
      <c r="M12" s="416"/>
      <c r="N12" s="416"/>
      <c r="O12" s="416"/>
      <c r="P12" s="416"/>
      <c r="Q12" s="419"/>
    </row>
    <row r="13" spans="1:17" ht="21.75" customHeight="1">
      <c r="A13" s="89"/>
      <c r="B13" s="420"/>
      <c r="C13" s="57" t="s">
        <v>24</v>
      </c>
      <c r="D13" s="320">
        <f>SUM(F13)</f>
        <v>23150</v>
      </c>
      <c r="E13" s="116"/>
      <c r="F13" s="421">
        <v>23150</v>
      </c>
      <c r="G13" s="116"/>
      <c r="H13" s="422"/>
      <c r="I13" s="116"/>
      <c r="J13" s="116"/>
      <c r="K13" s="116"/>
      <c r="L13" s="116"/>
      <c r="M13" s="116"/>
      <c r="N13" s="116"/>
      <c r="O13" s="116"/>
      <c r="P13" s="116"/>
      <c r="Q13" s="423"/>
    </row>
    <row r="14" spans="1:17" ht="30.75" customHeight="1">
      <c r="A14" s="184" t="s">
        <v>228</v>
      </c>
      <c r="B14" s="88"/>
      <c r="C14" s="52" t="s">
        <v>31</v>
      </c>
      <c r="D14" s="424">
        <v>45</v>
      </c>
      <c r="E14" s="216"/>
      <c r="F14" s="216"/>
      <c r="G14" s="425"/>
      <c r="H14" s="425"/>
      <c r="I14" s="217"/>
      <c r="J14" s="217"/>
      <c r="K14" s="217"/>
      <c r="L14" s="216">
        <v>45</v>
      </c>
      <c r="M14" s="217"/>
      <c r="N14" s="217"/>
      <c r="O14" s="217"/>
      <c r="P14" s="217"/>
      <c r="Q14" s="217"/>
    </row>
    <row r="15" spans="1:17" ht="33.75" customHeight="1">
      <c r="A15" s="199"/>
      <c r="B15" s="56"/>
      <c r="C15" s="57" t="s">
        <v>24</v>
      </c>
      <c r="D15" s="426">
        <f>SUM(L15)</f>
        <v>28400</v>
      </c>
      <c r="E15" s="219"/>
      <c r="F15" s="219"/>
      <c r="G15" s="427"/>
      <c r="H15" s="427"/>
      <c r="I15" s="220"/>
      <c r="J15" s="220"/>
      <c r="K15" s="220"/>
      <c r="L15" s="219">
        <v>28400</v>
      </c>
      <c r="M15" s="220"/>
      <c r="N15" s="220"/>
      <c r="O15" s="220"/>
      <c r="P15" s="220"/>
      <c r="Q15" s="220"/>
    </row>
    <row r="16" spans="1:17" ht="30.75" customHeight="1">
      <c r="A16" s="184" t="s">
        <v>229</v>
      </c>
      <c r="B16" s="88"/>
      <c r="C16" s="52" t="s">
        <v>31</v>
      </c>
      <c r="D16" s="424">
        <v>45</v>
      </c>
      <c r="E16" s="216"/>
      <c r="F16" s="216"/>
      <c r="G16" s="425"/>
      <c r="H16" s="425"/>
      <c r="I16" s="217"/>
      <c r="J16" s="217"/>
      <c r="K16" s="217"/>
      <c r="L16" s="216"/>
      <c r="M16" s="217"/>
      <c r="N16" s="217">
        <v>45</v>
      </c>
      <c r="O16" s="217"/>
      <c r="P16" s="217"/>
      <c r="Q16" s="217"/>
    </row>
    <row r="17" spans="1:17" ht="26.25" customHeight="1">
      <c r="A17" s="199"/>
      <c r="B17" s="56"/>
      <c r="C17" s="57" t="s">
        <v>24</v>
      </c>
      <c r="D17" s="426">
        <f>SUM(N17)</f>
        <v>16050</v>
      </c>
      <c r="E17" s="219"/>
      <c r="F17" s="219"/>
      <c r="G17" s="427"/>
      <c r="H17" s="427"/>
      <c r="I17" s="220"/>
      <c r="J17" s="220"/>
      <c r="K17" s="220"/>
      <c r="L17" s="219"/>
      <c r="M17" s="220"/>
      <c r="N17" s="220">
        <v>16050</v>
      </c>
      <c r="O17" s="220"/>
      <c r="P17" s="220"/>
      <c r="Q17" s="220"/>
    </row>
    <row r="18" spans="1:17" ht="30.75" customHeight="1">
      <c r="A18" s="184" t="s">
        <v>230</v>
      </c>
      <c r="B18" s="88"/>
      <c r="C18" s="52" t="s">
        <v>31</v>
      </c>
      <c r="D18" s="424">
        <f t="shared" ref="D18:D19" si="0">SUM(G18)</f>
        <v>100</v>
      </c>
      <c r="E18" s="216"/>
      <c r="F18" s="216"/>
      <c r="G18" s="425">
        <v>100</v>
      </c>
      <c r="H18" s="425"/>
      <c r="I18" s="217"/>
      <c r="J18" s="217"/>
      <c r="K18" s="217"/>
      <c r="L18" s="216"/>
      <c r="M18" s="217"/>
      <c r="N18" s="217"/>
      <c r="O18" s="217"/>
      <c r="P18" s="217"/>
      <c r="Q18" s="217"/>
    </row>
    <row r="19" spans="1:17" ht="26.25" customHeight="1">
      <c r="A19" s="199"/>
      <c r="B19" s="56"/>
      <c r="C19" s="57" t="s">
        <v>24</v>
      </c>
      <c r="D19" s="426">
        <f t="shared" si="0"/>
        <v>5000</v>
      </c>
      <c r="E19" s="219"/>
      <c r="F19" s="219"/>
      <c r="G19" s="427">
        <v>5000</v>
      </c>
      <c r="H19" s="427"/>
      <c r="I19" s="220"/>
      <c r="J19" s="220"/>
      <c r="K19" s="220"/>
      <c r="L19" s="219"/>
      <c r="M19" s="220"/>
      <c r="N19" s="220"/>
      <c r="O19" s="220"/>
      <c r="P19" s="220"/>
      <c r="Q19" s="220"/>
    </row>
    <row r="20" spans="1:17" ht="30.75" customHeight="1">
      <c r="A20" s="184" t="s">
        <v>231</v>
      </c>
      <c r="B20" s="88"/>
      <c r="C20" s="52" t="s">
        <v>31</v>
      </c>
      <c r="D20" s="424">
        <v>100</v>
      </c>
      <c r="E20" s="216"/>
      <c r="F20" s="216"/>
      <c r="G20" s="425"/>
      <c r="H20" s="425">
        <v>100</v>
      </c>
      <c r="I20" s="217"/>
      <c r="J20" s="217"/>
      <c r="K20" s="217"/>
      <c r="L20" s="216"/>
      <c r="M20" s="217"/>
      <c r="N20" s="217"/>
      <c r="O20" s="217"/>
      <c r="P20" s="217"/>
      <c r="Q20" s="217"/>
    </row>
    <row r="21" spans="1:17" ht="26.25" customHeight="1">
      <c r="A21" s="199"/>
      <c r="B21" s="56"/>
      <c r="C21" s="57" t="s">
        <v>24</v>
      </c>
      <c r="D21" s="426">
        <f>SUM(H21)</f>
        <v>10000</v>
      </c>
      <c r="E21" s="219"/>
      <c r="F21" s="219"/>
      <c r="G21" s="427"/>
      <c r="H21" s="427">
        <v>10000</v>
      </c>
      <c r="I21" s="220"/>
      <c r="J21" s="220"/>
      <c r="K21" s="220"/>
      <c r="L21" s="219"/>
      <c r="M21" s="220"/>
      <c r="N21" s="220"/>
      <c r="O21" s="220"/>
      <c r="P21" s="220"/>
      <c r="Q21" s="220"/>
    </row>
    <row r="22" spans="1:17" ht="21.6" customHeight="1">
      <c r="A22" s="93" t="s">
        <v>39</v>
      </c>
      <c r="B22" s="94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7"/>
    </row>
    <row r="23" spans="1:17" ht="21.6" customHeight="1">
      <c r="A23" s="428"/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9"/>
    </row>
    <row r="24" spans="1:17" ht="21.6" customHeight="1">
      <c r="A24" s="428"/>
      <c r="B24" s="428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9"/>
    </row>
    <row r="25" spans="1:17" ht="21.6" customHeight="1">
      <c r="A25" s="428"/>
      <c r="B25" s="428"/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9"/>
    </row>
    <row r="26" spans="1:17" s="5" customFormat="1" ht="28.5" customHeight="1">
      <c r="A26" s="1" t="s">
        <v>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7" s="5" customFormat="1" ht="23.25" customHeight="1">
      <c r="A27" s="430"/>
      <c r="B27" s="430"/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</row>
    <row r="28" spans="1:17" s="14" customFormat="1" ht="43.5" customHeight="1">
      <c r="A28" s="8" t="s">
        <v>5</v>
      </c>
      <c r="B28" s="9" t="s">
        <v>6</v>
      </c>
      <c r="C28" s="8" t="s">
        <v>7</v>
      </c>
      <c r="D28" s="9" t="s">
        <v>8</v>
      </c>
      <c r="E28" s="11" t="s">
        <v>9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3"/>
      <c r="Q28" s="8" t="s">
        <v>10</v>
      </c>
    </row>
    <row r="29" spans="1:17" s="14" customFormat="1" ht="44.25" customHeight="1">
      <c r="A29" s="15"/>
      <c r="B29" s="16"/>
      <c r="C29" s="17"/>
      <c r="D29" s="16"/>
      <c r="E29" s="19" t="s">
        <v>11</v>
      </c>
      <c r="F29" s="18" t="s">
        <v>12</v>
      </c>
      <c r="G29" s="18" t="s">
        <v>13</v>
      </c>
      <c r="H29" s="18" t="s">
        <v>14</v>
      </c>
      <c r="I29" s="18" t="s">
        <v>15</v>
      </c>
      <c r="J29" s="18" t="s">
        <v>16</v>
      </c>
      <c r="K29" s="18" t="s">
        <v>17</v>
      </c>
      <c r="L29" s="18" t="s">
        <v>18</v>
      </c>
      <c r="M29" s="18" t="s">
        <v>19</v>
      </c>
      <c r="N29" s="18" t="s">
        <v>20</v>
      </c>
      <c r="O29" s="18" t="s">
        <v>21</v>
      </c>
      <c r="P29" s="18" t="s">
        <v>22</v>
      </c>
      <c r="Q29" s="15"/>
    </row>
    <row r="30" spans="1:17" ht="37.5" customHeight="1">
      <c r="A30" s="112" t="s">
        <v>232</v>
      </c>
      <c r="B30" s="215"/>
      <c r="C30" s="431" t="s">
        <v>31</v>
      </c>
      <c r="D30" s="153">
        <v>120</v>
      </c>
      <c r="E30" s="216"/>
      <c r="F30" s="216"/>
      <c r="G30" s="216"/>
      <c r="H30" s="216"/>
      <c r="I30" s="217">
        <v>120</v>
      </c>
      <c r="J30" s="217"/>
      <c r="K30" s="217"/>
      <c r="L30" s="217"/>
      <c r="M30" s="217"/>
      <c r="N30" s="217"/>
      <c r="O30" s="217"/>
      <c r="P30" s="217"/>
      <c r="Q30" s="217"/>
    </row>
    <row r="31" spans="1:17" ht="29.25" customHeight="1">
      <c r="A31" s="89"/>
      <c r="B31" s="218"/>
      <c r="C31" s="432" t="s">
        <v>24</v>
      </c>
      <c r="D31" s="157">
        <f>SUM(F31:M31)</f>
        <v>6000</v>
      </c>
      <c r="E31" s="219"/>
      <c r="F31" s="219"/>
      <c r="G31" s="219"/>
      <c r="H31" s="219"/>
      <c r="I31" s="220">
        <v>6000</v>
      </c>
      <c r="J31" s="220"/>
      <c r="K31" s="220"/>
      <c r="L31" s="220"/>
      <c r="M31" s="220"/>
      <c r="N31" s="220"/>
      <c r="O31" s="220"/>
      <c r="P31" s="220"/>
      <c r="Q31" s="220"/>
    </row>
    <row r="32" spans="1:17" ht="28.5" customHeight="1">
      <c r="A32" s="112" t="s">
        <v>233</v>
      </c>
      <c r="B32" s="221"/>
      <c r="C32" s="433" t="s">
        <v>234</v>
      </c>
      <c r="D32" s="222">
        <v>120</v>
      </c>
      <c r="E32" s="216"/>
      <c r="F32" s="306"/>
      <c r="G32" s="306"/>
      <c r="H32" s="306"/>
      <c r="I32" s="306"/>
      <c r="J32" s="306"/>
      <c r="K32" s="306" t="s">
        <v>235</v>
      </c>
      <c r="L32" s="306"/>
      <c r="M32" s="306"/>
      <c r="N32" s="217"/>
      <c r="O32" s="217"/>
      <c r="P32" s="217"/>
      <c r="Q32" s="217"/>
    </row>
    <row r="33" spans="1:17" ht="27.75" customHeight="1">
      <c r="A33" s="89"/>
      <c r="B33" s="224"/>
      <c r="C33" s="434" t="s">
        <v>24</v>
      </c>
      <c r="D33" s="157">
        <f>SUM(F33:L33)</f>
        <v>5500</v>
      </c>
      <c r="E33" s="219"/>
      <c r="F33" s="219"/>
      <c r="G33" s="219"/>
      <c r="H33" s="219"/>
      <c r="I33" s="225"/>
      <c r="J33" s="219"/>
      <c r="K33" s="220">
        <v>5500</v>
      </c>
      <c r="L33" s="220"/>
      <c r="M33" s="220"/>
      <c r="N33" s="220"/>
      <c r="O33" s="220"/>
      <c r="P33" s="220"/>
      <c r="Q33" s="220"/>
    </row>
    <row r="34" spans="1:17" ht="28.5" customHeight="1">
      <c r="A34" s="112" t="s">
        <v>236</v>
      </c>
      <c r="B34" s="221"/>
      <c r="C34" s="431" t="s">
        <v>31</v>
      </c>
      <c r="D34" s="153">
        <v>50</v>
      </c>
      <c r="E34" s="216"/>
      <c r="F34" s="216"/>
      <c r="G34" s="216"/>
      <c r="H34" s="216"/>
      <c r="I34" s="217"/>
      <c r="J34" s="217"/>
      <c r="K34" s="217"/>
      <c r="L34" s="217"/>
      <c r="M34" s="217"/>
      <c r="N34" s="217">
        <v>50</v>
      </c>
      <c r="O34" s="217"/>
      <c r="P34" s="217"/>
      <c r="Q34" s="217"/>
    </row>
    <row r="35" spans="1:17" ht="24.75" customHeight="1">
      <c r="A35" s="89"/>
      <c r="B35" s="224"/>
      <c r="C35" s="432" t="s">
        <v>24</v>
      </c>
      <c r="D35" s="157">
        <f>SUM(N35)</f>
        <v>10250</v>
      </c>
      <c r="E35" s="219"/>
      <c r="F35" s="219"/>
      <c r="G35" s="219"/>
      <c r="H35" s="219"/>
      <c r="I35" s="220"/>
      <c r="J35" s="220"/>
      <c r="K35" s="220"/>
      <c r="L35" s="220"/>
      <c r="M35" s="220"/>
      <c r="N35" s="220">
        <v>10250</v>
      </c>
      <c r="O35" s="220"/>
      <c r="P35" s="220"/>
      <c r="Q35" s="220"/>
    </row>
    <row r="36" spans="1:17" ht="24.75" customHeight="1">
      <c r="A36" s="112" t="s">
        <v>237</v>
      </c>
      <c r="B36" s="88"/>
      <c r="C36" s="431" t="s">
        <v>31</v>
      </c>
      <c r="D36" s="52">
        <v>60</v>
      </c>
      <c r="E36" s="216"/>
      <c r="F36" s="216"/>
      <c r="G36" s="216"/>
      <c r="H36" s="231"/>
      <c r="I36" s="231"/>
      <c r="J36" s="231"/>
      <c r="K36" s="231"/>
      <c r="L36" s="231"/>
      <c r="M36" s="217"/>
      <c r="N36" s="217">
        <v>60</v>
      </c>
      <c r="O36" s="217"/>
      <c r="P36" s="217"/>
      <c r="Q36" s="217"/>
    </row>
    <row r="37" spans="1:17" ht="27.75" customHeight="1">
      <c r="A37" s="89"/>
      <c r="B37" s="56"/>
      <c r="C37" s="432" t="s">
        <v>24</v>
      </c>
      <c r="D37" s="157">
        <f>SUM(N37)</f>
        <v>4000</v>
      </c>
      <c r="E37" s="219"/>
      <c r="F37" s="219"/>
      <c r="G37" s="219"/>
      <c r="H37" s="111"/>
      <c r="I37" s="111"/>
      <c r="J37" s="111"/>
      <c r="K37" s="111"/>
      <c r="L37" s="111"/>
      <c r="M37" s="220"/>
      <c r="N37" s="220">
        <v>4000</v>
      </c>
      <c r="O37" s="220"/>
      <c r="P37" s="220"/>
      <c r="Q37" s="220"/>
    </row>
    <row r="38" spans="1:17" ht="27.75" customHeight="1">
      <c r="A38" s="112" t="s">
        <v>238</v>
      </c>
      <c r="B38" s="221"/>
      <c r="C38" s="431" t="s">
        <v>31</v>
      </c>
      <c r="D38" s="308" t="s">
        <v>187</v>
      </c>
      <c r="E38" s="216"/>
      <c r="F38" s="216"/>
      <c r="G38" s="306"/>
      <c r="H38" s="216"/>
      <c r="I38" s="306"/>
      <c r="J38" s="217"/>
      <c r="K38" s="217"/>
      <c r="L38" s="306"/>
      <c r="M38" s="217"/>
      <c r="N38" s="306"/>
      <c r="O38" s="217"/>
      <c r="P38" s="217">
        <v>100</v>
      </c>
      <c r="Q38" s="217"/>
    </row>
    <row r="39" spans="1:17" ht="29.25" customHeight="1">
      <c r="A39" s="89"/>
      <c r="B39" s="224"/>
      <c r="C39" s="432" t="s">
        <v>24</v>
      </c>
      <c r="D39" s="157">
        <v>5000</v>
      </c>
      <c r="E39" s="219"/>
      <c r="F39" s="219"/>
      <c r="G39" s="219"/>
      <c r="H39" s="219"/>
      <c r="I39" s="220"/>
      <c r="J39" s="220"/>
      <c r="K39" s="220"/>
      <c r="L39" s="220"/>
      <c r="M39" s="220"/>
      <c r="N39" s="220"/>
      <c r="O39" s="220"/>
      <c r="P39" s="220">
        <v>5000</v>
      </c>
      <c r="Q39" s="220"/>
    </row>
    <row r="40" spans="1:17" ht="31.5" customHeight="1">
      <c r="A40" s="112" t="s">
        <v>239</v>
      </c>
      <c r="B40" s="221"/>
      <c r="C40" s="431" t="s">
        <v>31</v>
      </c>
      <c r="D40" s="308" t="s">
        <v>122</v>
      </c>
      <c r="E40" s="216"/>
      <c r="F40" s="216"/>
      <c r="G40" s="306"/>
      <c r="H40" s="216"/>
      <c r="I40" s="306"/>
      <c r="J40" s="217">
        <v>25</v>
      </c>
      <c r="K40" s="217"/>
      <c r="L40" s="306"/>
      <c r="M40" s="217"/>
      <c r="N40" s="306" t="s">
        <v>240</v>
      </c>
      <c r="O40" s="217"/>
      <c r="P40" s="217"/>
      <c r="Q40" s="217"/>
    </row>
    <row r="41" spans="1:17" ht="39" customHeight="1">
      <c r="A41" s="89"/>
      <c r="B41" s="224"/>
      <c r="C41" s="432" t="s">
        <v>24</v>
      </c>
      <c r="D41" s="157">
        <f>SUM(F41:N41)</f>
        <v>33600</v>
      </c>
      <c r="E41" s="219"/>
      <c r="F41" s="219"/>
      <c r="G41" s="219"/>
      <c r="H41" s="219"/>
      <c r="I41" s="220"/>
      <c r="J41" s="220">
        <v>17600</v>
      </c>
      <c r="K41" s="220"/>
      <c r="L41" s="220"/>
      <c r="M41" s="220"/>
      <c r="N41" s="220">
        <v>16000</v>
      </c>
      <c r="O41" s="220"/>
      <c r="P41" s="220"/>
      <c r="Q41" s="220"/>
    </row>
    <row r="42" spans="1:17" ht="21.6" customHeight="1">
      <c r="A42" s="112"/>
      <c r="B42" s="221"/>
      <c r="C42" s="431" t="s">
        <v>31</v>
      </c>
      <c r="D42" s="308"/>
      <c r="E42" s="216"/>
      <c r="F42" s="216"/>
      <c r="G42" s="306"/>
      <c r="H42" s="216"/>
      <c r="I42" s="306"/>
      <c r="J42" s="217"/>
      <c r="K42" s="217"/>
      <c r="L42" s="306"/>
      <c r="M42" s="217"/>
      <c r="N42" s="306"/>
      <c r="O42" s="217"/>
      <c r="P42" s="217"/>
      <c r="Q42" s="217"/>
    </row>
    <row r="43" spans="1:17" ht="39.75" customHeight="1">
      <c r="A43" s="89"/>
      <c r="B43" s="224"/>
      <c r="C43" s="432" t="s">
        <v>24</v>
      </c>
      <c r="D43" s="157"/>
      <c r="E43" s="219"/>
      <c r="F43" s="219"/>
      <c r="G43" s="219"/>
      <c r="H43" s="219"/>
      <c r="I43" s="220"/>
      <c r="J43" s="220"/>
      <c r="K43" s="220"/>
      <c r="L43" s="220"/>
      <c r="M43" s="220"/>
      <c r="N43" s="220"/>
      <c r="O43" s="220"/>
      <c r="P43" s="220"/>
      <c r="Q43" s="220"/>
    </row>
    <row r="44" spans="1:17" ht="21.6" customHeight="1">
      <c r="A44" s="112"/>
      <c r="B44" s="221"/>
      <c r="C44" s="431" t="s">
        <v>31</v>
      </c>
      <c r="D44" s="308"/>
      <c r="E44" s="216"/>
      <c r="F44" s="216"/>
      <c r="G44" s="306"/>
      <c r="H44" s="216"/>
      <c r="I44" s="306"/>
      <c r="J44" s="217"/>
      <c r="K44" s="217"/>
      <c r="L44" s="306"/>
      <c r="M44" s="217"/>
      <c r="N44" s="306"/>
      <c r="O44" s="217"/>
      <c r="P44" s="217"/>
      <c r="Q44" s="217"/>
    </row>
    <row r="45" spans="1:17" ht="39.75" customHeight="1">
      <c r="A45" s="89"/>
      <c r="B45" s="224"/>
      <c r="C45" s="432" t="s">
        <v>24</v>
      </c>
      <c r="D45" s="157"/>
      <c r="E45" s="219"/>
      <c r="F45" s="219"/>
      <c r="G45" s="219"/>
      <c r="H45" s="219"/>
      <c r="I45" s="220"/>
      <c r="J45" s="220"/>
      <c r="K45" s="220"/>
      <c r="L45" s="220"/>
      <c r="M45" s="220"/>
      <c r="N45" s="220"/>
      <c r="O45" s="220"/>
      <c r="P45" s="220"/>
      <c r="Q45" s="220"/>
    </row>
    <row r="46" spans="1:17" ht="24.75" customHeight="1">
      <c r="A46" s="93" t="s">
        <v>39</v>
      </c>
      <c r="B46" s="94"/>
      <c r="C46" s="95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7"/>
    </row>
    <row r="47" spans="1:17" s="5" customFormat="1" ht="24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7" s="5" customFormat="1" ht="21.6" customHeight="1">
      <c r="A48" s="1" t="s">
        <v>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00"/>
    </row>
    <row r="49" spans="1:17" s="5" customFormat="1" ht="21.6" customHeight="1">
      <c r="A49" s="4"/>
    </row>
    <row r="50" spans="1:17" s="14" customFormat="1" ht="43.5" customHeight="1">
      <c r="A50" s="8" t="s">
        <v>5</v>
      </c>
      <c r="B50" s="9" t="s">
        <v>6</v>
      </c>
      <c r="C50" s="8" t="s">
        <v>7</v>
      </c>
      <c r="D50" s="9" t="s">
        <v>8</v>
      </c>
      <c r="E50" s="11" t="s">
        <v>9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3"/>
      <c r="Q50" s="8" t="s">
        <v>10</v>
      </c>
    </row>
    <row r="51" spans="1:17" s="14" customFormat="1" ht="46.5" customHeight="1">
      <c r="A51" s="15"/>
      <c r="B51" s="16"/>
      <c r="C51" s="17"/>
      <c r="D51" s="16"/>
      <c r="E51" s="19" t="s">
        <v>11</v>
      </c>
      <c r="F51" s="18" t="s">
        <v>12</v>
      </c>
      <c r="G51" s="18" t="s">
        <v>13</v>
      </c>
      <c r="H51" s="18" t="s">
        <v>14</v>
      </c>
      <c r="I51" s="18" t="s">
        <v>15</v>
      </c>
      <c r="J51" s="18" t="s">
        <v>16</v>
      </c>
      <c r="K51" s="18" t="s">
        <v>17</v>
      </c>
      <c r="L51" s="18" t="s">
        <v>18</v>
      </c>
      <c r="M51" s="18" t="s">
        <v>19</v>
      </c>
      <c r="N51" s="18" t="s">
        <v>20</v>
      </c>
      <c r="O51" s="18" t="s">
        <v>21</v>
      </c>
      <c r="P51" s="18" t="s">
        <v>22</v>
      </c>
      <c r="Q51" s="15"/>
    </row>
    <row r="52" spans="1:17" ht="30" customHeight="1">
      <c r="A52" s="395" t="s">
        <v>241</v>
      </c>
      <c r="B52" s="396"/>
      <c r="C52" s="313"/>
      <c r="D52" s="396"/>
      <c r="E52" s="132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315"/>
    </row>
    <row r="53" spans="1:17" ht="30" customHeight="1">
      <c r="A53" s="43" t="s">
        <v>242</v>
      </c>
      <c r="B53" s="435"/>
      <c r="C53" s="436" t="s">
        <v>31</v>
      </c>
      <c r="D53" s="399"/>
      <c r="E53" s="437"/>
      <c r="F53" s="438"/>
      <c r="G53" s="437"/>
      <c r="H53" s="437"/>
      <c r="I53" s="401"/>
      <c r="J53" s="438"/>
      <c r="K53" s="402"/>
      <c r="L53" s="402"/>
      <c r="M53" s="402"/>
      <c r="N53" s="401"/>
      <c r="O53" s="401"/>
      <c r="P53" s="401"/>
      <c r="Q53" s="439" t="s">
        <v>243</v>
      </c>
    </row>
    <row r="54" spans="1:17" ht="30" customHeight="1">
      <c r="A54" s="46"/>
      <c r="B54" s="440"/>
      <c r="C54" s="441" t="s">
        <v>24</v>
      </c>
      <c r="D54" s="442">
        <f>SUM(D56+D58+D60+D62+D64)</f>
        <v>250000</v>
      </c>
      <c r="E54" s="443"/>
      <c r="F54" s="443"/>
      <c r="G54" s="443"/>
      <c r="H54" s="443"/>
      <c r="I54" s="444"/>
      <c r="J54" s="444"/>
      <c r="K54" s="444"/>
      <c r="L54" s="444"/>
      <c r="M54" s="444"/>
      <c r="N54" s="444"/>
      <c r="O54" s="444"/>
      <c r="P54" s="444"/>
      <c r="Q54" s="445"/>
    </row>
    <row r="55" spans="1:17" ht="26.25" customHeight="1">
      <c r="A55" s="112" t="s">
        <v>244</v>
      </c>
      <c r="B55" s="221" t="s">
        <v>38</v>
      </c>
      <c r="C55" s="433" t="s">
        <v>234</v>
      </c>
      <c r="D55" s="222">
        <v>20</v>
      </c>
      <c r="E55" s="216"/>
      <c r="F55" s="306"/>
      <c r="G55" s="306" t="s">
        <v>185</v>
      </c>
      <c r="H55" s="306"/>
      <c r="I55" s="306"/>
      <c r="J55" s="306"/>
      <c r="K55" s="306"/>
      <c r="L55" s="306"/>
      <c r="M55" s="306"/>
      <c r="N55" s="217"/>
      <c r="O55" s="217"/>
      <c r="P55" s="217"/>
      <c r="Q55" s="307"/>
    </row>
    <row r="56" spans="1:17" ht="25.5" customHeight="1">
      <c r="A56" s="89"/>
      <c r="B56" s="224"/>
      <c r="C56" s="434" t="s">
        <v>24</v>
      </c>
      <c r="D56" s="157">
        <f>SUM(G56)</f>
        <v>3500</v>
      </c>
      <c r="E56" s="219"/>
      <c r="F56" s="219"/>
      <c r="G56" s="219">
        <v>3500</v>
      </c>
      <c r="H56" s="219"/>
      <c r="I56" s="225"/>
      <c r="J56" s="219"/>
      <c r="K56" s="220"/>
      <c r="L56" s="220"/>
      <c r="M56" s="220"/>
      <c r="N56" s="220"/>
      <c r="O56" s="220"/>
      <c r="P56" s="220"/>
      <c r="Q56" s="305"/>
    </row>
    <row r="57" spans="1:17" ht="33" customHeight="1">
      <c r="A57" s="112" t="s">
        <v>245</v>
      </c>
      <c r="B57" s="221" t="s">
        <v>38</v>
      </c>
      <c r="C57" s="431" t="s">
        <v>31</v>
      </c>
      <c r="D57" s="153">
        <v>70</v>
      </c>
      <c r="E57" s="216"/>
      <c r="F57" s="216"/>
      <c r="G57" s="216">
        <v>70</v>
      </c>
      <c r="H57" s="216"/>
      <c r="I57" s="217"/>
      <c r="J57" s="217"/>
      <c r="K57" s="217"/>
      <c r="L57" s="217"/>
      <c r="M57" s="217"/>
      <c r="N57" s="217"/>
      <c r="O57" s="217"/>
      <c r="P57" s="217"/>
      <c r="Q57" s="307"/>
    </row>
    <row r="58" spans="1:17" ht="25.5" customHeight="1">
      <c r="A58" s="89"/>
      <c r="B58" s="224"/>
      <c r="C58" s="432" t="s">
        <v>24</v>
      </c>
      <c r="D58" s="157">
        <f>SUM(F58:M58)</f>
        <v>151000</v>
      </c>
      <c r="E58" s="219"/>
      <c r="F58" s="219"/>
      <c r="G58" s="219">
        <v>151000</v>
      </c>
      <c r="H58" s="219"/>
      <c r="I58" s="220"/>
      <c r="J58" s="220"/>
      <c r="K58" s="220"/>
      <c r="L58" s="220"/>
      <c r="M58" s="220"/>
      <c r="N58" s="220"/>
      <c r="O58" s="220"/>
      <c r="P58" s="220"/>
      <c r="Q58" s="307"/>
    </row>
    <row r="59" spans="1:17" ht="28.5" customHeight="1">
      <c r="A59" s="112" t="s">
        <v>246</v>
      </c>
      <c r="B59" s="88"/>
      <c r="C59" s="431" t="s">
        <v>31</v>
      </c>
      <c r="D59" s="52">
        <v>70</v>
      </c>
      <c r="E59" s="216"/>
      <c r="F59" s="216"/>
      <c r="G59" s="216"/>
      <c r="H59" s="231" t="s">
        <v>247</v>
      </c>
      <c r="I59" s="231"/>
      <c r="J59" s="231"/>
      <c r="K59" s="231"/>
      <c r="L59" s="231"/>
      <c r="M59" s="217"/>
      <c r="N59" s="217"/>
      <c r="O59" s="217"/>
      <c r="P59" s="217"/>
      <c r="Q59" s="304"/>
    </row>
    <row r="60" spans="1:17" ht="29.25" customHeight="1">
      <c r="A60" s="89"/>
      <c r="B60" s="56"/>
      <c r="C60" s="432" t="s">
        <v>24</v>
      </c>
      <c r="D60" s="157">
        <f>SUM(G60:H60)</f>
        <v>80500</v>
      </c>
      <c r="E60" s="219"/>
      <c r="F60" s="219"/>
      <c r="G60" s="219"/>
      <c r="H60" s="111">
        <v>80500</v>
      </c>
      <c r="I60" s="111"/>
      <c r="J60" s="111"/>
      <c r="K60" s="111"/>
      <c r="L60" s="111"/>
      <c r="M60" s="220"/>
      <c r="N60" s="220"/>
      <c r="O60" s="220"/>
      <c r="P60" s="220"/>
      <c r="Q60" s="305"/>
    </row>
    <row r="61" spans="1:17" ht="26.25" customHeight="1">
      <c r="A61" s="112" t="s">
        <v>248</v>
      </c>
      <c r="B61" s="88"/>
      <c r="C61" s="431" t="s">
        <v>31</v>
      </c>
      <c r="D61" s="52">
        <v>100</v>
      </c>
      <c r="E61" s="216"/>
      <c r="F61" s="216"/>
      <c r="G61" s="216"/>
      <c r="H61" s="231"/>
      <c r="I61" s="231"/>
      <c r="J61" s="231"/>
      <c r="K61" s="231"/>
      <c r="L61" s="231"/>
      <c r="M61" s="217">
        <v>100</v>
      </c>
      <c r="N61" s="217"/>
      <c r="O61" s="217"/>
      <c r="P61" s="217"/>
      <c r="Q61" s="304"/>
    </row>
    <row r="62" spans="1:17" ht="33.75" customHeight="1">
      <c r="A62" s="89"/>
      <c r="B62" s="56"/>
      <c r="C62" s="432" t="s">
        <v>24</v>
      </c>
      <c r="D62" s="157">
        <f>SUM(M62)</f>
        <v>5000</v>
      </c>
      <c r="E62" s="219"/>
      <c r="F62" s="219"/>
      <c r="G62" s="219"/>
      <c r="H62" s="111"/>
      <c r="I62" s="111"/>
      <c r="J62" s="111"/>
      <c r="K62" s="111"/>
      <c r="L62" s="111"/>
      <c r="M62" s="220">
        <v>5000</v>
      </c>
      <c r="N62" s="220"/>
      <c r="O62" s="220"/>
      <c r="P62" s="220"/>
      <c r="Q62" s="305"/>
    </row>
    <row r="63" spans="1:17" ht="21.75" customHeight="1">
      <c r="A63" s="112" t="s">
        <v>249</v>
      </c>
      <c r="B63" s="221"/>
      <c r="C63" s="431" t="s">
        <v>31</v>
      </c>
      <c r="D63" s="308" t="s">
        <v>118</v>
      </c>
      <c r="E63" s="216"/>
      <c r="F63" s="216"/>
      <c r="G63" s="306"/>
      <c r="H63" s="216"/>
      <c r="I63" s="306"/>
      <c r="J63" s="217"/>
      <c r="K63" s="217"/>
      <c r="L63" s="306"/>
      <c r="M63" s="217"/>
      <c r="N63" s="306" t="s">
        <v>118</v>
      </c>
      <c r="O63" s="217"/>
      <c r="P63" s="217"/>
      <c r="Q63" s="307"/>
    </row>
    <row r="64" spans="1:17" ht="24.75" customHeight="1">
      <c r="A64" s="89"/>
      <c r="B64" s="224"/>
      <c r="C64" s="432" t="s">
        <v>24</v>
      </c>
      <c r="D64" s="157">
        <f>SUM(N64)</f>
        <v>10000</v>
      </c>
      <c r="E64" s="219"/>
      <c r="F64" s="219"/>
      <c r="G64" s="219"/>
      <c r="H64" s="219"/>
      <c r="I64" s="220"/>
      <c r="J64" s="220"/>
      <c r="K64" s="220"/>
      <c r="L64" s="220"/>
      <c r="M64" s="220"/>
      <c r="N64" s="220">
        <v>10000</v>
      </c>
      <c r="O64" s="220"/>
      <c r="P64" s="220"/>
      <c r="Q64" s="307"/>
    </row>
    <row r="65" spans="1:17" s="14" customFormat="1" ht="24.75" customHeight="1">
      <c r="A65" s="112"/>
      <c r="B65" s="88"/>
      <c r="C65" s="431" t="s">
        <v>31</v>
      </c>
      <c r="D65" s="52"/>
      <c r="E65" s="216"/>
      <c r="F65" s="216"/>
      <c r="G65" s="216"/>
      <c r="H65" s="231"/>
      <c r="I65" s="231"/>
      <c r="J65" s="231"/>
      <c r="K65" s="231"/>
      <c r="L65" s="231"/>
      <c r="M65" s="217"/>
      <c r="N65" s="217"/>
      <c r="O65" s="217"/>
      <c r="P65" s="217"/>
      <c r="Q65" s="304"/>
    </row>
    <row r="66" spans="1:17" s="14" customFormat="1" ht="24.75" customHeight="1">
      <c r="A66" s="89"/>
      <c r="B66" s="56"/>
      <c r="C66" s="432" t="s">
        <v>24</v>
      </c>
      <c r="D66" s="157"/>
      <c r="E66" s="219"/>
      <c r="F66" s="219"/>
      <c r="G66" s="219"/>
      <c r="H66" s="111"/>
      <c r="I66" s="111"/>
      <c r="J66" s="111"/>
      <c r="K66" s="111"/>
      <c r="L66" s="111"/>
      <c r="M66" s="220"/>
      <c r="N66" s="220"/>
      <c r="O66" s="220"/>
      <c r="P66" s="220"/>
      <c r="Q66" s="305"/>
    </row>
    <row r="67" spans="1:17" s="5" customFormat="1" ht="21.6" customHeight="1">
      <c r="A67" s="93" t="s">
        <v>39</v>
      </c>
      <c r="B67" s="94"/>
      <c r="C67" s="95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7"/>
    </row>
    <row r="68" spans="1:17" s="5" customFormat="1" ht="21.6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7" s="5" customFormat="1" ht="21.6" customHeight="1">
      <c r="A69" s="4"/>
      <c r="O69" s="100"/>
      <c r="P69" s="100"/>
    </row>
    <row r="70" spans="1:17" s="5" customFormat="1" ht="21.6" customHeight="1">
      <c r="A70" s="4"/>
      <c r="O70" s="100"/>
      <c r="P70" s="100"/>
    </row>
    <row r="71" spans="1:17" s="5" customFormat="1" ht="21.6" customHeight="1">
      <c r="A71" s="4"/>
      <c r="O71" s="100"/>
      <c r="P71" s="100"/>
    </row>
    <row r="72" spans="1:17" s="14" customFormat="1" ht="24.75" customHeight="1">
      <c r="A72" s="1" t="s">
        <v>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5"/>
      <c r="Q72" s="5"/>
    </row>
    <row r="73" spans="1:17" ht="24.75" customHeight="1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53.25" customHeight="1">
      <c r="A74" s="8" t="s">
        <v>5</v>
      </c>
      <c r="B74" s="10" t="s">
        <v>6</v>
      </c>
      <c r="C74" s="8" t="s">
        <v>7</v>
      </c>
      <c r="D74" s="10" t="s">
        <v>8</v>
      </c>
      <c r="E74" s="11" t="s">
        <v>9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3"/>
      <c r="Q74" s="8" t="s">
        <v>10</v>
      </c>
    </row>
    <row r="75" spans="1:17" ht="28.5" customHeight="1">
      <c r="A75" s="15"/>
      <c r="B75" s="18"/>
      <c r="C75" s="17"/>
      <c r="D75" s="18"/>
      <c r="E75" s="19" t="s">
        <v>11</v>
      </c>
      <c r="F75" s="18" t="s">
        <v>12</v>
      </c>
      <c r="G75" s="18" t="s">
        <v>13</v>
      </c>
      <c r="H75" s="18" t="s">
        <v>14</v>
      </c>
      <c r="I75" s="18" t="s">
        <v>15</v>
      </c>
      <c r="J75" s="18" t="s">
        <v>16</v>
      </c>
      <c r="K75" s="18" t="s">
        <v>17</v>
      </c>
      <c r="L75" s="18" t="s">
        <v>18</v>
      </c>
      <c r="M75" s="18" t="s">
        <v>19</v>
      </c>
      <c r="N75" s="18" t="s">
        <v>20</v>
      </c>
      <c r="O75" s="18" t="s">
        <v>21</v>
      </c>
      <c r="P75" s="18" t="s">
        <v>22</v>
      </c>
      <c r="Q75" s="15"/>
    </row>
    <row r="76" spans="1:17" ht="25.5" customHeight="1">
      <c r="A76" s="446" t="s">
        <v>250</v>
      </c>
      <c r="B76" s="447"/>
      <c r="C76" s="448" t="s">
        <v>24</v>
      </c>
      <c r="D76" s="449">
        <f>SUM(D78)</f>
        <v>68100</v>
      </c>
      <c r="E76" s="450"/>
      <c r="F76" s="451"/>
      <c r="G76" s="450"/>
      <c r="H76" s="450"/>
      <c r="I76" s="452"/>
      <c r="J76" s="451"/>
      <c r="K76" s="453"/>
      <c r="L76" s="453"/>
      <c r="M76" s="453"/>
      <c r="N76" s="452"/>
      <c r="O76" s="452"/>
      <c r="P76" s="452"/>
      <c r="Q76" s="454"/>
    </row>
    <row r="77" spans="1:17" ht="26.25" customHeight="1">
      <c r="A77" s="43" t="s">
        <v>251</v>
      </c>
      <c r="B77" s="435" t="s">
        <v>252</v>
      </c>
      <c r="C77" s="436" t="s">
        <v>31</v>
      </c>
      <c r="D77" s="455"/>
      <c r="E77" s="437"/>
      <c r="F77" s="438"/>
      <c r="G77" s="437"/>
      <c r="H77" s="437"/>
      <c r="I77" s="401"/>
      <c r="J77" s="438"/>
      <c r="K77" s="402" t="s">
        <v>253</v>
      </c>
      <c r="L77" s="402"/>
      <c r="M77" s="402" t="s">
        <v>253</v>
      </c>
      <c r="N77" s="401"/>
      <c r="O77" s="401"/>
      <c r="P77" s="401"/>
      <c r="Q77" s="439" t="s">
        <v>243</v>
      </c>
    </row>
    <row r="78" spans="1:17" ht="34.5" customHeight="1">
      <c r="A78" s="46"/>
      <c r="B78" s="440"/>
      <c r="C78" s="441" t="s">
        <v>24</v>
      </c>
      <c r="D78" s="442">
        <f>SUM(K78:M78)</f>
        <v>68100</v>
      </c>
      <c r="E78" s="443"/>
      <c r="F78" s="443"/>
      <c r="G78" s="443"/>
      <c r="H78" s="443"/>
      <c r="I78" s="444"/>
      <c r="J78" s="444"/>
      <c r="K78" s="444">
        <v>0</v>
      </c>
      <c r="L78" s="444"/>
      <c r="M78" s="444">
        <v>68100</v>
      </c>
      <c r="N78" s="444"/>
      <c r="O78" s="444"/>
      <c r="P78" s="444"/>
      <c r="Q78" s="445"/>
    </row>
    <row r="79" spans="1:17" ht="27" customHeight="1">
      <c r="A79" s="456" t="s">
        <v>254</v>
      </c>
      <c r="B79" s="457"/>
      <c r="C79" s="458"/>
      <c r="D79" s="459">
        <f>SUM(D81+D88+D102+D112+D114+D116)</f>
        <v>2132700</v>
      </c>
      <c r="E79" s="460"/>
      <c r="F79" s="460"/>
      <c r="G79" s="460"/>
      <c r="H79" s="460"/>
      <c r="I79" s="461"/>
      <c r="J79" s="461"/>
      <c r="K79" s="461"/>
      <c r="L79" s="461"/>
      <c r="M79" s="461"/>
      <c r="N79" s="461"/>
      <c r="O79" s="461"/>
      <c r="P79" s="461"/>
      <c r="Q79" s="462"/>
    </row>
    <row r="80" spans="1:17" ht="22.5" customHeight="1">
      <c r="A80" s="43" t="s">
        <v>255</v>
      </c>
      <c r="B80" s="435"/>
      <c r="C80" s="436"/>
      <c r="D80" s="463"/>
      <c r="E80" s="401"/>
      <c r="F80" s="401"/>
      <c r="G80" s="401"/>
      <c r="H80" s="401"/>
      <c r="I80" s="401"/>
      <c r="J80" s="401"/>
      <c r="K80" s="401"/>
      <c r="L80" s="401"/>
      <c r="M80" s="401"/>
      <c r="N80" s="401"/>
      <c r="O80" s="401"/>
      <c r="P80" s="401"/>
      <c r="Q80" s="439" t="s">
        <v>243</v>
      </c>
    </row>
    <row r="81" spans="1:17" ht="18.75" customHeight="1">
      <c r="A81" s="46"/>
      <c r="B81" s="440"/>
      <c r="C81" s="441" t="s">
        <v>24</v>
      </c>
      <c r="D81" s="442">
        <f>SUM(D83+D85+D87)</f>
        <v>194100</v>
      </c>
      <c r="E81" s="444"/>
      <c r="F81" s="444"/>
      <c r="G81" s="444"/>
      <c r="H81" s="444"/>
      <c r="I81" s="444"/>
      <c r="J81" s="444"/>
      <c r="K81" s="444"/>
      <c r="L81" s="444"/>
      <c r="M81" s="444"/>
      <c r="N81" s="444"/>
      <c r="O81" s="444"/>
      <c r="P81" s="444"/>
      <c r="Q81" s="445"/>
    </row>
    <row r="82" spans="1:17" ht="21" customHeight="1">
      <c r="A82" s="112" t="s">
        <v>256</v>
      </c>
      <c r="B82" s="221" t="s">
        <v>38</v>
      </c>
      <c r="C82" s="433" t="s">
        <v>234</v>
      </c>
      <c r="D82" s="222">
        <v>50</v>
      </c>
      <c r="E82" s="216"/>
      <c r="F82" s="306"/>
      <c r="G82" s="306"/>
      <c r="H82" s="306" t="s">
        <v>257</v>
      </c>
      <c r="I82" s="306"/>
      <c r="J82" s="306"/>
      <c r="K82" s="306"/>
      <c r="L82" s="306"/>
      <c r="M82" s="306"/>
      <c r="N82" s="217"/>
      <c r="O82" s="217"/>
      <c r="P82" s="217"/>
      <c r="Q82" s="307"/>
    </row>
    <row r="83" spans="1:17" ht="22.5" customHeight="1">
      <c r="A83" s="89"/>
      <c r="B83" s="224"/>
      <c r="C83" s="434" t="s">
        <v>24</v>
      </c>
      <c r="D83" s="157">
        <f>SUM(F83:L83)</f>
        <v>48900</v>
      </c>
      <c r="E83" s="219"/>
      <c r="F83" s="219"/>
      <c r="G83" s="219"/>
      <c r="H83" s="219">
        <v>48900</v>
      </c>
      <c r="I83" s="225"/>
      <c r="J83" s="219"/>
      <c r="K83" s="220"/>
      <c r="L83" s="220"/>
      <c r="M83" s="220"/>
      <c r="N83" s="220"/>
      <c r="O83" s="220"/>
      <c r="P83" s="220"/>
      <c r="Q83" s="305"/>
    </row>
    <row r="84" spans="1:17" ht="28.5" customHeight="1">
      <c r="A84" s="331" t="s">
        <v>258</v>
      </c>
      <c r="B84" s="221" t="s">
        <v>38</v>
      </c>
      <c r="C84" s="431" t="s">
        <v>31</v>
      </c>
      <c r="D84" s="153"/>
      <c r="E84" s="216"/>
      <c r="F84" s="216"/>
      <c r="G84" s="216">
        <v>50</v>
      </c>
      <c r="H84" s="216">
        <v>50</v>
      </c>
      <c r="I84" s="217"/>
      <c r="J84" s="217"/>
      <c r="K84" s="217"/>
      <c r="L84" s="217"/>
      <c r="M84" s="217"/>
      <c r="N84" s="217"/>
      <c r="O84" s="217"/>
      <c r="P84" s="217"/>
      <c r="Q84" s="307"/>
    </row>
    <row r="85" spans="1:17" ht="19.5" customHeight="1">
      <c r="A85" s="332"/>
      <c r="B85" s="224"/>
      <c r="C85" s="432" t="s">
        <v>24</v>
      </c>
      <c r="D85" s="157">
        <f>SUM(F85:M85)</f>
        <v>59000</v>
      </c>
      <c r="E85" s="219"/>
      <c r="F85" s="219"/>
      <c r="G85" s="219">
        <v>29000</v>
      </c>
      <c r="H85" s="219">
        <v>30000</v>
      </c>
      <c r="I85" s="220"/>
      <c r="J85" s="220"/>
      <c r="K85" s="220"/>
      <c r="L85" s="220"/>
      <c r="M85" s="220"/>
      <c r="N85" s="220"/>
      <c r="O85" s="220"/>
      <c r="P85" s="220"/>
      <c r="Q85" s="307"/>
    </row>
    <row r="86" spans="1:17" ht="30.75" customHeight="1">
      <c r="A86" s="112" t="s">
        <v>259</v>
      </c>
      <c r="B86" s="88" t="s">
        <v>38</v>
      </c>
      <c r="C86" s="431" t="s">
        <v>31</v>
      </c>
      <c r="D86" s="52"/>
      <c r="E86" s="216"/>
      <c r="F86" s="216"/>
      <c r="G86" s="216"/>
      <c r="H86" s="231"/>
      <c r="I86" s="231"/>
      <c r="J86" s="231"/>
      <c r="K86" s="231"/>
      <c r="L86" s="231"/>
      <c r="M86" s="217"/>
      <c r="N86" s="217"/>
      <c r="O86" s="217"/>
      <c r="P86" s="217"/>
      <c r="Q86" s="304"/>
    </row>
    <row r="87" spans="1:17" s="5" customFormat="1" ht="21.75" customHeight="1">
      <c r="A87" s="89"/>
      <c r="B87" s="56"/>
      <c r="C87" s="432" t="s">
        <v>24</v>
      </c>
      <c r="D87" s="157">
        <f>SUM(G87+K87)</f>
        <v>86200</v>
      </c>
      <c r="E87" s="219"/>
      <c r="F87" s="219"/>
      <c r="G87" s="219">
        <v>43100</v>
      </c>
      <c r="H87" s="111"/>
      <c r="I87" s="111"/>
      <c r="J87" s="111"/>
      <c r="K87" s="111">
        <v>43100</v>
      </c>
      <c r="L87" s="111"/>
      <c r="M87" s="220"/>
      <c r="N87" s="220"/>
      <c r="O87" s="220"/>
      <c r="P87" s="220"/>
      <c r="Q87" s="305"/>
    </row>
    <row r="88" spans="1:17" ht="17.25" customHeight="1">
      <c r="A88" s="71" t="s">
        <v>260</v>
      </c>
      <c r="B88" s="464"/>
      <c r="C88" s="465" t="s">
        <v>24</v>
      </c>
      <c r="D88" s="449">
        <f>SUM(D91+D93+D95)</f>
        <v>52600</v>
      </c>
      <c r="E88" s="450"/>
      <c r="F88" s="450"/>
      <c r="G88" s="451"/>
      <c r="H88" s="450"/>
      <c r="I88" s="451"/>
      <c r="J88" s="452"/>
      <c r="K88" s="452"/>
      <c r="L88" s="451"/>
      <c r="M88" s="452"/>
      <c r="N88" s="451"/>
      <c r="O88" s="452"/>
      <c r="P88" s="452"/>
      <c r="Q88" s="461"/>
    </row>
    <row r="89" spans="1:17" s="5" customFormat="1" ht="23.25" customHeight="1">
      <c r="A89" s="74"/>
      <c r="B89" s="466"/>
      <c r="C89" s="467"/>
      <c r="D89" s="468"/>
      <c r="E89" s="469"/>
      <c r="F89" s="469"/>
      <c r="G89" s="469"/>
      <c r="H89" s="469"/>
      <c r="I89" s="470"/>
      <c r="J89" s="470"/>
      <c r="K89" s="470"/>
      <c r="L89" s="470"/>
      <c r="M89" s="470"/>
      <c r="N89" s="470"/>
      <c r="O89" s="470"/>
      <c r="P89" s="470"/>
      <c r="Q89" s="461"/>
    </row>
    <row r="90" spans="1:17" ht="24.75" customHeight="1">
      <c r="A90" s="112" t="s">
        <v>261</v>
      </c>
      <c r="B90" s="221" t="s">
        <v>38</v>
      </c>
      <c r="C90" s="431" t="s">
        <v>31</v>
      </c>
      <c r="D90" s="308" t="s">
        <v>262</v>
      </c>
      <c r="E90" s="216"/>
      <c r="F90" s="216"/>
      <c r="G90" s="306"/>
      <c r="H90" s="216"/>
      <c r="I90" s="306"/>
      <c r="J90" s="217">
        <v>56</v>
      </c>
      <c r="K90" s="217"/>
      <c r="L90" s="306"/>
      <c r="M90" s="217"/>
      <c r="N90" s="306"/>
      <c r="O90" s="217"/>
      <c r="P90" s="217"/>
      <c r="Q90" s="307"/>
    </row>
    <row r="91" spans="1:17" s="5" customFormat="1" ht="22.5" customHeight="1">
      <c r="A91" s="89"/>
      <c r="B91" s="224"/>
      <c r="C91" s="432" t="s">
        <v>24</v>
      </c>
      <c r="D91" s="157">
        <f>SUM(J91)</f>
        <v>32950</v>
      </c>
      <c r="E91" s="219"/>
      <c r="F91" s="219"/>
      <c r="G91" s="219"/>
      <c r="H91" s="219"/>
      <c r="I91" s="220"/>
      <c r="J91" s="220">
        <v>32950</v>
      </c>
      <c r="K91" s="220"/>
      <c r="L91" s="220"/>
      <c r="M91" s="220"/>
      <c r="N91" s="220"/>
      <c r="O91" s="220"/>
      <c r="P91" s="220"/>
      <c r="Q91" s="307"/>
    </row>
    <row r="92" spans="1:17" ht="24.75" customHeight="1">
      <c r="A92" s="112" t="s">
        <v>263</v>
      </c>
      <c r="B92" s="221" t="s">
        <v>38</v>
      </c>
      <c r="C92" s="431" t="s">
        <v>31</v>
      </c>
      <c r="D92" s="308" t="s">
        <v>240</v>
      </c>
      <c r="E92" s="216"/>
      <c r="F92" s="216"/>
      <c r="G92" s="306"/>
      <c r="H92" s="216">
        <v>25</v>
      </c>
      <c r="I92" s="306"/>
      <c r="J92" s="217"/>
      <c r="K92" s="217"/>
      <c r="L92" s="306" t="s">
        <v>240</v>
      </c>
      <c r="M92" s="217"/>
      <c r="N92" s="306"/>
      <c r="O92" s="217"/>
      <c r="P92" s="217"/>
      <c r="Q92" s="307"/>
    </row>
    <row r="93" spans="1:17" s="5" customFormat="1" ht="24.75" customHeight="1">
      <c r="A93" s="89"/>
      <c r="B93" s="224"/>
      <c r="C93" s="432" t="s">
        <v>24</v>
      </c>
      <c r="D93" s="157">
        <f>SUM(F93:N93)</f>
        <v>14800</v>
      </c>
      <c r="E93" s="219"/>
      <c r="F93" s="219"/>
      <c r="G93" s="219"/>
      <c r="H93" s="219">
        <v>7400</v>
      </c>
      <c r="I93" s="220"/>
      <c r="J93" s="220"/>
      <c r="K93" s="220"/>
      <c r="L93" s="220">
        <v>7400</v>
      </c>
      <c r="M93" s="220"/>
      <c r="N93" s="220"/>
      <c r="O93" s="220"/>
      <c r="P93" s="220"/>
      <c r="Q93" s="307"/>
    </row>
    <row r="94" spans="1:17" ht="24.75" customHeight="1">
      <c r="A94" s="112" t="s">
        <v>264</v>
      </c>
      <c r="B94" s="221" t="s">
        <v>38</v>
      </c>
      <c r="C94" s="431" t="s">
        <v>31</v>
      </c>
      <c r="D94" s="308" t="s">
        <v>240</v>
      </c>
      <c r="E94" s="216"/>
      <c r="F94" s="216">
        <v>25</v>
      </c>
      <c r="G94" s="306"/>
      <c r="H94" s="216"/>
      <c r="I94" s="306"/>
      <c r="J94" s="217"/>
      <c r="K94" s="217"/>
      <c r="L94" s="306"/>
      <c r="M94" s="217">
        <v>25</v>
      </c>
      <c r="N94" s="306"/>
      <c r="O94" s="217"/>
      <c r="P94" s="217"/>
      <c r="Q94" s="307"/>
    </row>
    <row r="95" spans="1:17" s="5" customFormat="1" ht="21.75" customHeight="1">
      <c r="A95" s="89"/>
      <c r="B95" s="224"/>
      <c r="C95" s="432" t="s">
        <v>24</v>
      </c>
      <c r="D95" s="157">
        <f>SUM(F95:N95)</f>
        <v>4850</v>
      </c>
      <c r="E95" s="219"/>
      <c r="F95" s="219">
        <v>2400</v>
      </c>
      <c r="G95" s="219"/>
      <c r="H95" s="219"/>
      <c r="I95" s="220"/>
      <c r="J95" s="220"/>
      <c r="K95" s="220"/>
      <c r="L95" s="220"/>
      <c r="M95" s="220">
        <v>2450</v>
      </c>
      <c r="N95" s="220"/>
      <c r="O95" s="220"/>
      <c r="P95" s="220"/>
      <c r="Q95" s="307"/>
    </row>
    <row r="96" spans="1:17" s="5" customFormat="1" ht="21.75" customHeight="1">
      <c r="A96" s="93" t="s">
        <v>39</v>
      </c>
      <c r="B96" s="94"/>
      <c r="C96" s="95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7"/>
    </row>
    <row r="97" spans="1:17" s="5" customFormat="1" ht="24.75" customHeight="1">
      <c r="A97" s="1" t="s">
        <v>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7" ht="19.5" customHeight="1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100"/>
      <c r="P98" s="100"/>
      <c r="Q98" s="5"/>
    </row>
    <row r="99" spans="1:17" s="5" customFormat="1" ht="39.75" customHeight="1">
      <c r="A99" s="8" t="s">
        <v>5</v>
      </c>
      <c r="B99" s="9" t="s">
        <v>6</v>
      </c>
      <c r="C99" s="8" t="s">
        <v>7</v>
      </c>
      <c r="D99" s="9" t="s">
        <v>8</v>
      </c>
      <c r="E99" s="11" t="s">
        <v>9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3"/>
      <c r="Q99" s="8" t="s">
        <v>10</v>
      </c>
    </row>
    <row r="100" spans="1:17" s="5" customFormat="1" ht="44.25" customHeight="1">
      <c r="A100" s="15"/>
      <c r="B100" s="16"/>
      <c r="C100" s="17"/>
      <c r="D100" s="16"/>
      <c r="E100" s="19" t="s">
        <v>11</v>
      </c>
      <c r="F100" s="18" t="s">
        <v>12</v>
      </c>
      <c r="G100" s="18" t="s">
        <v>13</v>
      </c>
      <c r="H100" s="18" t="s">
        <v>14</v>
      </c>
      <c r="I100" s="18" t="s">
        <v>15</v>
      </c>
      <c r="J100" s="18" t="s">
        <v>16</v>
      </c>
      <c r="K100" s="18" t="s">
        <v>17</v>
      </c>
      <c r="L100" s="18" t="s">
        <v>18</v>
      </c>
      <c r="M100" s="18" t="s">
        <v>19</v>
      </c>
      <c r="N100" s="18" t="s">
        <v>20</v>
      </c>
      <c r="O100" s="18" t="s">
        <v>21</v>
      </c>
      <c r="P100" s="18" t="s">
        <v>22</v>
      </c>
      <c r="Q100" s="15"/>
    </row>
    <row r="101" spans="1:17" s="5" customFormat="1" ht="21.6" customHeight="1">
      <c r="A101" s="43" t="s">
        <v>265</v>
      </c>
      <c r="B101" s="435"/>
      <c r="C101" s="436" t="s">
        <v>24</v>
      </c>
      <c r="D101" s="399"/>
      <c r="E101" s="401"/>
      <c r="F101" s="401"/>
      <c r="G101" s="402"/>
      <c r="H101" s="401"/>
      <c r="I101" s="402"/>
      <c r="J101" s="401"/>
      <c r="K101" s="401"/>
      <c r="L101" s="402"/>
      <c r="M101" s="401"/>
      <c r="N101" s="402"/>
      <c r="O101" s="401"/>
      <c r="P101" s="401"/>
      <c r="Q101" s="471"/>
    </row>
    <row r="102" spans="1:17" s="5" customFormat="1" ht="21.6" customHeight="1">
      <c r="A102" s="46"/>
      <c r="B102" s="440"/>
      <c r="C102" s="441"/>
      <c r="D102" s="442">
        <f>SUM(D104+D106+D108+D110)</f>
        <v>565000</v>
      </c>
      <c r="E102" s="444"/>
      <c r="F102" s="444"/>
      <c r="G102" s="444"/>
      <c r="H102" s="444"/>
      <c r="I102" s="444"/>
      <c r="J102" s="444"/>
      <c r="K102" s="444"/>
      <c r="L102" s="444"/>
      <c r="M102" s="444"/>
      <c r="N102" s="444"/>
      <c r="O102" s="444"/>
      <c r="P102" s="444"/>
      <c r="Q102" s="471"/>
    </row>
    <row r="103" spans="1:17" s="5" customFormat="1" ht="21.6" customHeight="1">
      <c r="A103" s="112" t="s">
        <v>266</v>
      </c>
      <c r="B103" s="221" t="s">
        <v>38</v>
      </c>
      <c r="C103" s="431" t="s">
        <v>31</v>
      </c>
      <c r="D103" s="308" t="s">
        <v>247</v>
      </c>
      <c r="E103" s="216"/>
      <c r="F103" s="216">
        <v>70</v>
      </c>
      <c r="G103" s="306"/>
      <c r="H103" s="216"/>
      <c r="I103" s="306"/>
      <c r="J103" s="217"/>
      <c r="K103" s="217"/>
      <c r="L103" s="306"/>
      <c r="M103" s="217"/>
      <c r="N103" s="306"/>
      <c r="O103" s="217"/>
      <c r="P103" s="217"/>
      <c r="Q103" s="307"/>
    </row>
    <row r="104" spans="1:17" s="5" customFormat="1" ht="28.5" customHeight="1">
      <c r="A104" s="89"/>
      <c r="B104" s="224"/>
      <c r="C104" s="432" t="s">
        <v>24</v>
      </c>
      <c r="D104" s="157">
        <f>SUM(F104)</f>
        <v>10500</v>
      </c>
      <c r="E104" s="219"/>
      <c r="F104" s="219">
        <v>10500</v>
      </c>
      <c r="G104" s="219"/>
      <c r="H104" s="219"/>
      <c r="I104" s="220"/>
      <c r="J104" s="220"/>
      <c r="K104" s="220"/>
      <c r="L104" s="220"/>
      <c r="M104" s="220"/>
      <c r="N104" s="220"/>
      <c r="O104" s="220"/>
      <c r="P104" s="220"/>
      <c r="Q104" s="307"/>
    </row>
    <row r="105" spans="1:17" ht="22.5" customHeight="1">
      <c r="A105" s="112" t="s">
        <v>267</v>
      </c>
      <c r="B105" s="221" t="s">
        <v>38</v>
      </c>
      <c r="C105" s="431" t="s">
        <v>31</v>
      </c>
      <c r="D105" s="308" t="s">
        <v>247</v>
      </c>
      <c r="E105" s="216"/>
      <c r="F105" s="216">
        <v>70</v>
      </c>
      <c r="G105" s="306"/>
      <c r="H105" s="216"/>
      <c r="I105" s="306"/>
      <c r="J105" s="217"/>
      <c r="K105" s="217"/>
      <c r="L105" s="306"/>
      <c r="M105" s="217"/>
      <c r="N105" s="306"/>
      <c r="O105" s="217"/>
      <c r="P105" s="217"/>
      <c r="Q105" s="307"/>
    </row>
    <row r="106" spans="1:17" ht="22.5" customHeight="1">
      <c r="A106" s="89"/>
      <c r="B106" s="224"/>
      <c r="C106" s="432" t="s">
        <v>24</v>
      </c>
      <c r="D106" s="157">
        <f>SUM(F106)</f>
        <v>165000</v>
      </c>
      <c r="E106" s="219"/>
      <c r="F106" s="219">
        <v>165000</v>
      </c>
      <c r="G106" s="219"/>
      <c r="H106" s="219"/>
      <c r="I106" s="220"/>
      <c r="J106" s="220"/>
      <c r="K106" s="220"/>
      <c r="L106" s="220"/>
      <c r="M106" s="220"/>
      <c r="N106" s="220"/>
      <c r="O106" s="220"/>
      <c r="P106" s="220"/>
      <c r="Q106" s="307"/>
    </row>
    <row r="107" spans="1:17" ht="27" customHeight="1">
      <c r="A107" s="112" t="s">
        <v>268</v>
      </c>
      <c r="B107" s="221" t="s">
        <v>38</v>
      </c>
      <c r="C107" s="431" t="s">
        <v>31</v>
      </c>
      <c r="D107" s="308" t="s">
        <v>247</v>
      </c>
      <c r="E107" s="216"/>
      <c r="F107" s="216"/>
      <c r="G107" s="306"/>
      <c r="H107" s="216"/>
      <c r="I107" s="306"/>
      <c r="J107" s="217"/>
      <c r="K107" s="217">
        <v>70</v>
      </c>
      <c r="L107" s="306"/>
      <c r="M107" s="217"/>
      <c r="N107" s="306"/>
      <c r="O107" s="217"/>
      <c r="P107" s="217"/>
      <c r="Q107" s="307"/>
    </row>
    <row r="108" spans="1:17" ht="30" customHeight="1">
      <c r="A108" s="89"/>
      <c r="B108" s="224"/>
      <c r="C108" s="432" t="s">
        <v>24</v>
      </c>
      <c r="D108" s="157">
        <f>SUM(K108)</f>
        <v>10500</v>
      </c>
      <c r="E108" s="219"/>
      <c r="F108" s="219"/>
      <c r="G108" s="219"/>
      <c r="H108" s="219"/>
      <c r="I108" s="220"/>
      <c r="J108" s="220"/>
      <c r="K108" s="220">
        <v>10500</v>
      </c>
      <c r="L108" s="220"/>
      <c r="M108" s="220"/>
      <c r="N108" s="220"/>
      <c r="O108" s="220"/>
      <c r="P108" s="220"/>
      <c r="Q108" s="307"/>
    </row>
    <row r="109" spans="1:17" ht="31.5" customHeight="1">
      <c r="A109" s="112" t="s">
        <v>269</v>
      </c>
      <c r="B109" s="221" t="s">
        <v>38</v>
      </c>
      <c r="C109" s="431" t="s">
        <v>31</v>
      </c>
      <c r="D109" s="308" t="s">
        <v>206</v>
      </c>
      <c r="E109" s="216"/>
      <c r="F109" s="216"/>
      <c r="G109" s="306"/>
      <c r="H109" s="216"/>
      <c r="I109" s="306"/>
      <c r="J109" s="217"/>
      <c r="K109" s="217"/>
      <c r="L109" s="306"/>
      <c r="M109" s="217"/>
      <c r="N109" s="306"/>
      <c r="O109" s="217">
        <v>75</v>
      </c>
      <c r="P109" s="217"/>
      <c r="Q109" s="307"/>
    </row>
    <row r="110" spans="1:17" ht="19.5" customHeight="1">
      <c r="A110" s="89"/>
      <c r="B110" s="224"/>
      <c r="C110" s="432" t="s">
        <v>24</v>
      </c>
      <c r="D110" s="157">
        <f>SUM(O110)</f>
        <v>379000</v>
      </c>
      <c r="E110" s="219"/>
      <c r="F110" s="219"/>
      <c r="G110" s="219"/>
      <c r="H110" s="219"/>
      <c r="I110" s="220"/>
      <c r="J110" s="220"/>
      <c r="K110" s="220"/>
      <c r="L110" s="220"/>
      <c r="M110" s="220"/>
      <c r="N110" s="220"/>
      <c r="O110" s="220">
        <v>379000</v>
      </c>
      <c r="P110" s="220"/>
      <c r="Q110" s="307"/>
    </row>
    <row r="111" spans="1:17" ht="30" customHeight="1">
      <c r="A111" s="43" t="s">
        <v>270</v>
      </c>
      <c r="B111" s="435" t="s">
        <v>271</v>
      </c>
      <c r="C111" s="436" t="s">
        <v>31</v>
      </c>
      <c r="D111" s="463">
        <v>170</v>
      </c>
      <c r="E111" s="437"/>
      <c r="F111" s="438" t="s">
        <v>272</v>
      </c>
      <c r="G111" s="437"/>
      <c r="H111" s="437"/>
      <c r="I111" s="401"/>
      <c r="J111" s="401"/>
      <c r="K111" s="401"/>
      <c r="L111" s="401"/>
      <c r="M111" s="402"/>
      <c r="N111" s="402"/>
      <c r="O111" s="401"/>
      <c r="P111" s="401"/>
      <c r="Q111" s="472" t="s">
        <v>273</v>
      </c>
    </row>
    <row r="112" spans="1:17" ht="39.75" customHeight="1">
      <c r="A112" s="46"/>
      <c r="B112" s="440"/>
      <c r="C112" s="441" t="s">
        <v>24</v>
      </c>
      <c r="D112" s="442">
        <f>SUM(F112)</f>
        <v>361000</v>
      </c>
      <c r="E112" s="443"/>
      <c r="F112" s="443">
        <v>361000</v>
      </c>
      <c r="G112" s="443"/>
      <c r="H112" s="443"/>
      <c r="I112" s="444"/>
      <c r="J112" s="444"/>
      <c r="K112" s="444"/>
      <c r="L112" s="444"/>
      <c r="M112" s="444"/>
      <c r="N112" s="444"/>
      <c r="O112" s="444"/>
      <c r="P112" s="444"/>
      <c r="Q112" s="473"/>
    </row>
    <row r="113" spans="1:17" ht="35.25" customHeight="1">
      <c r="A113" s="43" t="s">
        <v>274</v>
      </c>
      <c r="B113" s="435" t="s">
        <v>38</v>
      </c>
      <c r="C113" s="436" t="s">
        <v>31</v>
      </c>
      <c r="D113" s="463">
        <v>500</v>
      </c>
      <c r="E113" s="401"/>
      <c r="F113" s="401"/>
      <c r="G113" s="401">
        <v>500</v>
      </c>
      <c r="H113" s="401"/>
      <c r="I113" s="401"/>
      <c r="J113" s="401"/>
      <c r="K113" s="401"/>
      <c r="L113" s="401"/>
      <c r="M113" s="401"/>
      <c r="N113" s="401"/>
      <c r="O113" s="401"/>
      <c r="P113" s="401"/>
      <c r="Q113" s="474"/>
    </row>
    <row r="114" spans="1:17" ht="42.75" customHeight="1">
      <c r="A114" s="46"/>
      <c r="B114" s="440"/>
      <c r="C114" s="441" t="s">
        <v>24</v>
      </c>
      <c r="D114" s="442">
        <f>SUM(F114:N114)</f>
        <v>360000</v>
      </c>
      <c r="E114" s="444"/>
      <c r="F114" s="444"/>
      <c r="G114" s="444">
        <v>360000</v>
      </c>
      <c r="H114" s="444"/>
      <c r="I114" s="444"/>
      <c r="J114" s="444"/>
      <c r="K114" s="444"/>
      <c r="L114" s="444"/>
      <c r="M114" s="444"/>
      <c r="N114" s="444"/>
      <c r="O114" s="444"/>
      <c r="P114" s="444"/>
      <c r="Q114" s="475"/>
    </row>
    <row r="115" spans="1:17" ht="24.75" customHeight="1">
      <c r="A115" s="43" t="s">
        <v>275</v>
      </c>
      <c r="B115" s="435"/>
      <c r="C115" s="476" t="s">
        <v>234</v>
      </c>
      <c r="D115" s="477"/>
      <c r="E115" s="401"/>
      <c r="F115" s="402"/>
      <c r="G115" s="402"/>
      <c r="H115" s="402"/>
      <c r="I115" s="402"/>
      <c r="J115" s="402"/>
      <c r="K115" s="402"/>
      <c r="L115" s="402"/>
      <c r="M115" s="402"/>
      <c r="N115" s="401"/>
      <c r="O115" s="401"/>
      <c r="P115" s="401"/>
      <c r="Q115" s="472" t="s">
        <v>276</v>
      </c>
    </row>
    <row r="116" spans="1:17" s="5" customFormat="1" ht="25.5" customHeight="1">
      <c r="A116" s="46"/>
      <c r="B116" s="440"/>
      <c r="C116" s="478" t="s">
        <v>24</v>
      </c>
      <c r="D116" s="442">
        <f>SUM(D118+D126+D128+D130+D132+D134+D136+D138+D140+D142+D144+D151+D153+D155)</f>
        <v>600000</v>
      </c>
      <c r="E116" s="444"/>
      <c r="F116" s="444"/>
      <c r="G116" s="444"/>
      <c r="H116" s="444"/>
      <c r="I116" s="479"/>
      <c r="J116" s="444"/>
      <c r="K116" s="444"/>
      <c r="L116" s="444"/>
      <c r="M116" s="444"/>
      <c r="N116" s="444"/>
      <c r="O116" s="444"/>
      <c r="P116" s="444"/>
      <c r="Q116" s="473"/>
    </row>
    <row r="117" spans="1:17" s="5" customFormat="1" ht="21.6" customHeight="1">
      <c r="A117" s="112" t="s">
        <v>277</v>
      </c>
      <c r="B117" s="221" t="s">
        <v>38</v>
      </c>
      <c r="C117" s="431" t="s">
        <v>31</v>
      </c>
      <c r="D117" s="308" t="s">
        <v>278</v>
      </c>
      <c r="E117" s="216"/>
      <c r="F117" s="216"/>
      <c r="G117" s="306"/>
      <c r="H117" s="306"/>
      <c r="I117" s="306"/>
      <c r="J117" s="217">
        <v>38</v>
      </c>
      <c r="K117" s="217"/>
      <c r="L117" s="306"/>
      <c r="M117" s="217"/>
      <c r="N117" s="306"/>
      <c r="O117" s="217"/>
      <c r="P117" s="217"/>
      <c r="Q117" s="307"/>
    </row>
    <row r="118" spans="1:17" ht="30" customHeight="1">
      <c r="A118" s="89"/>
      <c r="B118" s="224"/>
      <c r="C118" s="432" t="s">
        <v>24</v>
      </c>
      <c r="D118" s="157">
        <f>SUM(F118:N118)</f>
        <v>41900</v>
      </c>
      <c r="E118" s="219"/>
      <c r="F118" s="219"/>
      <c r="G118" s="219"/>
      <c r="H118" s="219"/>
      <c r="I118" s="220"/>
      <c r="J118" s="220">
        <v>41900</v>
      </c>
      <c r="K118" s="220"/>
      <c r="L118" s="220"/>
      <c r="M118" s="220"/>
      <c r="N118" s="220"/>
      <c r="O118" s="220"/>
      <c r="P118" s="220"/>
      <c r="Q118" s="307"/>
    </row>
    <row r="119" spans="1:17" ht="21.6" customHeight="1">
      <c r="A119" s="93" t="s">
        <v>39</v>
      </c>
      <c r="B119" s="94"/>
      <c r="C119" s="95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7"/>
    </row>
    <row r="120" spans="1:17" ht="21.6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5"/>
      <c r="Q120" s="5"/>
    </row>
    <row r="121" spans="1:17" ht="21.6" customHeight="1">
      <c r="A121" s="1" t="s">
        <v>0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00"/>
      <c r="Q121" s="5"/>
    </row>
    <row r="122" spans="1:17" ht="21.6" customHeight="1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 ht="21.6" customHeight="1">
      <c r="A123" s="8" t="s">
        <v>5</v>
      </c>
      <c r="B123" s="9" t="s">
        <v>6</v>
      </c>
      <c r="C123" s="8" t="s">
        <v>7</v>
      </c>
      <c r="D123" s="9" t="s">
        <v>8</v>
      </c>
      <c r="E123" s="11" t="s">
        <v>9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3"/>
      <c r="Q123" s="8" t="s">
        <v>10</v>
      </c>
    </row>
    <row r="124" spans="1:17" ht="45.75" customHeight="1">
      <c r="A124" s="15"/>
      <c r="B124" s="16"/>
      <c r="C124" s="17"/>
      <c r="D124" s="16"/>
      <c r="E124" s="19" t="s">
        <v>11</v>
      </c>
      <c r="F124" s="18" t="s">
        <v>12</v>
      </c>
      <c r="G124" s="18" t="s">
        <v>13</v>
      </c>
      <c r="H124" s="18" t="s">
        <v>14</v>
      </c>
      <c r="I124" s="18" t="s">
        <v>15</v>
      </c>
      <c r="J124" s="18" t="s">
        <v>16</v>
      </c>
      <c r="K124" s="18" t="s">
        <v>17</v>
      </c>
      <c r="L124" s="18" t="s">
        <v>18</v>
      </c>
      <c r="M124" s="18" t="s">
        <v>19</v>
      </c>
      <c r="N124" s="18" t="s">
        <v>20</v>
      </c>
      <c r="O124" s="18" t="s">
        <v>21</v>
      </c>
      <c r="P124" s="18" t="s">
        <v>22</v>
      </c>
      <c r="Q124" s="15"/>
    </row>
    <row r="125" spans="1:17" ht="25.5" customHeight="1">
      <c r="A125" s="112" t="s">
        <v>279</v>
      </c>
      <c r="B125" s="221" t="s">
        <v>38</v>
      </c>
      <c r="C125" s="433" t="s">
        <v>234</v>
      </c>
      <c r="D125" s="222">
        <v>50</v>
      </c>
      <c r="E125" s="216"/>
      <c r="F125" s="306"/>
      <c r="G125" s="306"/>
      <c r="H125" s="306" t="s">
        <v>122</v>
      </c>
      <c r="I125" s="306"/>
      <c r="J125" s="306"/>
      <c r="K125" s="306"/>
      <c r="L125" s="306"/>
      <c r="M125" s="306"/>
      <c r="N125" s="217"/>
      <c r="O125" s="217"/>
      <c r="P125" s="217"/>
      <c r="Q125" s="307"/>
    </row>
    <row r="126" spans="1:17" ht="33" customHeight="1">
      <c r="A126" s="89"/>
      <c r="B126" s="224"/>
      <c r="C126" s="434" t="s">
        <v>24</v>
      </c>
      <c r="D126" s="157">
        <v>40000</v>
      </c>
      <c r="E126" s="219"/>
      <c r="F126" s="219"/>
      <c r="G126" s="219"/>
      <c r="H126" s="219">
        <v>40000</v>
      </c>
      <c r="I126" s="225"/>
      <c r="J126" s="219"/>
      <c r="K126" s="220"/>
      <c r="L126" s="220"/>
      <c r="M126" s="220"/>
      <c r="N126" s="220"/>
      <c r="O126" s="220"/>
      <c r="P126" s="220"/>
      <c r="Q126" s="305"/>
    </row>
    <row r="127" spans="1:17" ht="21.6" customHeight="1">
      <c r="A127" s="112" t="s">
        <v>280</v>
      </c>
      <c r="B127" s="221" t="s">
        <v>38</v>
      </c>
      <c r="C127" s="431" t="s">
        <v>31</v>
      </c>
      <c r="D127" s="153">
        <v>50</v>
      </c>
      <c r="E127" s="216"/>
      <c r="F127" s="216"/>
      <c r="G127" s="216"/>
      <c r="H127" s="216"/>
      <c r="I127" s="217"/>
      <c r="J127" s="217"/>
      <c r="K127" s="217"/>
      <c r="L127" s="217"/>
      <c r="M127" s="217">
        <v>50</v>
      </c>
      <c r="N127" s="217"/>
      <c r="O127" s="217"/>
      <c r="P127" s="217"/>
      <c r="Q127" s="307"/>
    </row>
    <row r="128" spans="1:17" ht="21.6" customHeight="1">
      <c r="A128" s="89"/>
      <c r="B128" s="224"/>
      <c r="C128" s="432" t="s">
        <v>24</v>
      </c>
      <c r="D128" s="157">
        <f>SUM(F128:M128)</f>
        <v>70000</v>
      </c>
      <c r="E128" s="219"/>
      <c r="F128" s="219"/>
      <c r="G128" s="219"/>
      <c r="H128" s="219"/>
      <c r="I128" s="220"/>
      <c r="J128" s="220"/>
      <c r="K128" s="220"/>
      <c r="L128" s="220"/>
      <c r="M128" s="220">
        <v>70000</v>
      </c>
      <c r="N128" s="220"/>
      <c r="O128" s="220"/>
      <c r="P128" s="220"/>
      <c r="Q128" s="307"/>
    </row>
    <row r="129" spans="1:17" ht="21.6" customHeight="1">
      <c r="A129" s="112" t="s">
        <v>281</v>
      </c>
      <c r="B129" s="88"/>
      <c r="C129" s="431" t="s">
        <v>31</v>
      </c>
      <c r="D129" s="52">
        <v>600</v>
      </c>
      <c r="E129" s="216"/>
      <c r="F129" s="216"/>
      <c r="G129" s="216"/>
      <c r="H129" s="480" t="s">
        <v>282</v>
      </c>
      <c r="I129" s="481"/>
      <c r="J129" s="482"/>
      <c r="K129" s="231"/>
      <c r="L129" s="231"/>
      <c r="M129" s="217"/>
      <c r="N129" s="217"/>
      <c r="O129" s="217"/>
      <c r="P129" s="217"/>
      <c r="Q129" s="304"/>
    </row>
    <row r="130" spans="1:17" ht="21.6" customHeight="1">
      <c r="A130" s="89"/>
      <c r="B130" s="56"/>
      <c r="C130" s="432" t="s">
        <v>24</v>
      </c>
      <c r="D130" s="157">
        <f>SUM(G130:H130)</f>
        <v>30000</v>
      </c>
      <c r="E130" s="219"/>
      <c r="F130" s="219"/>
      <c r="G130" s="219"/>
      <c r="H130" s="483">
        <v>30000</v>
      </c>
      <c r="I130" s="484"/>
      <c r="J130" s="485"/>
      <c r="K130" s="111"/>
      <c r="L130" s="111"/>
      <c r="M130" s="220"/>
      <c r="N130" s="220"/>
      <c r="O130" s="220"/>
      <c r="P130" s="220"/>
      <c r="Q130" s="305"/>
    </row>
    <row r="131" spans="1:17" ht="27.75" customHeight="1">
      <c r="A131" s="112" t="s">
        <v>283</v>
      </c>
      <c r="B131" s="88"/>
      <c r="C131" s="431" t="s">
        <v>31</v>
      </c>
      <c r="D131" s="52">
        <v>90</v>
      </c>
      <c r="E131" s="216"/>
      <c r="F131" s="216"/>
      <c r="G131" s="216"/>
      <c r="H131" s="480" t="s">
        <v>284</v>
      </c>
      <c r="I131" s="481"/>
      <c r="J131" s="482"/>
      <c r="K131" s="231"/>
      <c r="L131" s="231"/>
      <c r="M131" s="217"/>
      <c r="N131" s="217"/>
      <c r="O131" s="217"/>
      <c r="P131" s="217"/>
      <c r="Q131" s="304"/>
    </row>
    <row r="132" spans="1:17" ht="35.25" customHeight="1">
      <c r="A132" s="89"/>
      <c r="B132" s="56"/>
      <c r="C132" s="432" t="s">
        <v>24</v>
      </c>
      <c r="D132" s="157">
        <f>SUM(H132:H132)</f>
        <v>24500</v>
      </c>
      <c r="E132" s="219"/>
      <c r="F132" s="219"/>
      <c r="G132" s="219"/>
      <c r="H132" s="483">
        <v>24500</v>
      </c>
      <c r="I132" s="484"/>
      <c r="J132" s="485"/>
      <c r="K132" s="111"/>
      <c r="L132" s="111"/>
      <c r="M132" s="220"/>
      <c r="N132" s="220"/>
      <c r="O132" s="220"/>
      <c r="P132" s="220"/>
      <c r="Q132" s="305"/>
    </row>
    <row r="133" spans="1:17" ht="21.6" customHeight="1">
      <c r="A133" s="112" t="s">
        <v>285</v>
      </c>
      <c r="B133" s="221" t="s">
        <v>38</v>
      </c>
      <c r="C133" s="431" t="s">
        <v>31</v>
      </c>
      <c r="D133" s="308" t="s">
        <v>257</v>
      </c>
      <c r="E133" s="216"/>
      <c r="F133" s="216"/>
      <c r="G133" s="306"/>
      <c r="H133" s="216"/>
      <c r="I133" s="486" t="s">
        <v>257</v>
      </c>
      <c r="J133" s="487"/>
      <c r="K133" s="487"/>
      <c r="L133" s="488"/>
      <c r="M133" s="217"/>
      <c r="N133" s="306"/>
      <c r="O133" s="217"/>
      <c r="P133" s="217"/>
      <c r="Q133" s="307"/>
    </row>
    <row r="134" spans="1:17" ht="39" customHeight="1">
      <c r="A134" s="89"/>
      <c r="B134" s="224"/>
      <c r="C134" s="432" t="s">
        <v>24</v>
      </c>
      <c r="D134" s="157">
        <f>SUM(I134)</f>
        <v>40300</v>
      </c>
      <c r="E134" s="219"/>
      <c r="F134" s="219"/>
      <c r="G134" s="219"/>
      <c r="H134" s="219"/>
      <c r="I134" s="489">
        <v>40300</v>
      </c>
      <c r="J134" s="490"/>
      <c r="K134" s="490"/>
      <c r="L134" s="491"/>
      <c r="M134" s="220"/>
      <c r="N134" s="220"/>
      <c r="O134" s="220"/>
      <c r="P134" s="220"/>
      <c r="Q134" s="307"/>
    </row>
    <row r="135" spans="1:17" ht="21.6" customHeight="1">
      <c r="A135" s="112" t="s">
        <v>286</v>
      </c>
      <c r="B135" s="88" t="s">
        <v>38</v>
      </c>
      <c r="C135" s="431" t="s">
        <v>31</v>
      </c>
      <c r="D135" s="52">
        <v>55</v>
      </c>
      <c r="E135" s="216"/>
      <c r="F135" s="216"/>
      <c r="G135" s="216"/>
      <c r="H135" s="231"/>
      <c r="I135" s="231"/>
      <c r="J135" s="231"/>
      <c r="K135" s="231"/>
      <c r="L135" s="231" t="s">
        <v>257</v>
      </c>
      <c r="M135" s="217"/>
      <c r="N135" s="217"/>
      <c r="O135" s="217"/>
      <c r="P135" s="217"/>
      <c r="Q135" s="304"/>
    </row>
    <row r="136" spans="1:17" ht="21.6" customHeight="1">
      <c r="A136" s="89"/>
      <c r="B136" s="56"/>
      <c r="C136" s="432" t="s">
        <v>24</v>
      </c>
      <c r="D136" s="157">
        <f>SUM(L136)</f>
        <v>47500</v>
      </c>
      <c r="E136" s="219"/>
      <c r="F136" s="219"/>
      <c r="G136" s="219"/>
      <c r="H136" s="111"/>
      <c r="I136" s="111"/>
      <c r="J136" s="111"/>
      <c r="K136" s="111"/>
      <c r="L136" s="111">
        <v>47500</v>
      </c>
      <c r="M136" s="220"/>
      <c r="N136" s="220"/>
      <c r="O136" s="220"/>
      <c r="P136" s="220"/>
      <c r="Q136" s="305"/>
    </row>
    <row r="137" spans="1:17" ht="23.25" customHeight="1">
      <c r="A137" s="112" t="s">
        <v>287</v>
      </c>
      <c r="B137" s="88" t="s">
        <v>38</v>
      </c>
      <c r="C137" s="431" t="s">
        <v>31</v>
      </c>
      <c r="D137" s="52"/>
      <c r="E137" s="216"/>
      <c r="F137" s="216"/>
      <c r="G137" s="216"/>
      <c r="H137" s="480" t="s">
        <v>288</v>
      </c>
      <c r="I137" s="481"/>
      <c r="J137" s="482"/>
      <c r="K137" s="231"/>
      <c r="L137" s="231"/>
      <c r="M137" s="217"/>
      <c r="N137" s="217"/>
      <c r="O137" s="217"/>
      <c r="P137" s="217"/>
      <c r="Q137" s="304"/>
    </row>
    <row r="138" spans="1:17" ht="26.25" customHeight="1">
      <c r="A138" s="89"/>
      <c r="B138" s="56"/>
      <c r="C138" s="432" t="s">
        <v>24</v>
      </c>
      <c r="D138" s="157">
        <f>SUM(H138)</f>
        <v>8400</v>
      </c>
      <c r="E138" s="219"/>
      <c r="F138" s="219"/>
      <c r="G138" s="219"/>
      <c r="H138" s="483">
        <v>8400</v>
      </c>
      <c r="I138" s="484"/>
      <c r="J138" s="485"/>
      <c r="K138" s="111"/>
      <c r="L138" s="111"/>
      <c r="M138" s="220"/>
      <c r="N138" s="220"/>
      <c r="O138" s="220"/>
      <c r="P138" s="220"/>
      <c r="Q138" s="305"/>
    </row>
    <row r="139" spans="1:17" ht="28.5" customHeight="1">
      <c r="A139" s="112" t="s">
        <v>289</v>
      </c>
      <c r="B139" s="88" t="s">
        <v>271</v>
      </c>
      <c r="C139" s="431" t="s">
        <v>31</v>
      </c>
      <c r="D139" s="52" t="s">
        <v>290</v>
      </c>
      <c r="E139" s="216"/>
      <c r="F139" s="216"/>
      <c r="G139" s="216"/>
      <c r="H139" s="231"/>
      <c r="I139" s="480" t="s">
        <v>290</v>
      </c>
      <c r="J139" s="481"/>
      <c r="K139" s="482"/>
      <c r="L139" s="231"/>
      <c r="M139" s="217"/>
      <c r="N139" s="217"/>
      <c r="O139" s="217"/>
      <c r="P139" s="217"/>
      <c r="Q139" s="304"/>
    </row>
    <row r="140" spans="1:17" ht="25.5" customHeight="1">
      <c r="A140" s="89"/>
      <c r="B140" s="56"/>
      <c r="C140" s="432" t="s">
        <v>24</v>
      </c>
      <c r="D140" s="157">
        <f>SUM(I140)</f>
        <v>18000</v>
      </c>
      <c r="E140" s="219"/>
      <c r="F140" s="219"/>
      <c r="G140" s="219"/>
      <c r="H140" s="111"/>
      <c r="I140" s="483">
        <v>18000</v>
      </c>
      <c r="J140" s="484"/>
      <c r="K140" s="485"/>
      <c r="L140" s="111"/>
      <c r="M140" s="220"/>
      <c r="N140" s="220"/>
      <c r="O140" s="220"/>
      <c r="P140" s="220"/>
      <c r="Q140" s="305"/>
    </row>
    <row r="141" spans="1:17" ht="24" customHeight="1">
      <c r="A141" s="112" t="s">
        <v>291</v>
      </c>
      <c r="B141" s="88" t="s">
        <v>271</v>
      </c>
      <c r="C141" s="431" t="s">
        <v>31</v>
      </c>
      <c r="D141" s="52" t="s">
        <v>292</v>
      </c>
      <c r="E141" s="216"/>
      <c r="F141" s="486" t="s">
        <v>293</v>
      </c>
      <c r="G141" s="487"/>
      <c r="H141" s="488"/>
      <c r="I141" s="231"/>
      <c r="J141" s="231"/>
      <c r="K141" s="231"/>
      <c r="L141" s="231"/>
      <c r="M141" s="217"/>
      <c r="N141" s="217"/>
      <c r="O141" s="217"/>
      <c r="P141" s="217"/>
      <c r="Q141" s="304"/>
    </row>
    <row r="142" spans="1:17" ht="34.5" customHeight="1">
      <c r="A142" s="89"/>
      <c r="B142" s="56"/>
      <c r="C142" s="432" t="s">
        <v>24</v>
      </c>
      <c r="D142" s="157">
        <f>SUM(F142)</f>
        <v>28000</v>
      </c>
      <c r="E142" s="219"/>
      <c r="F142" s="492">
        <v>28000</v>
      </c>
      <c r="G142" s="493"/>
      <c r="H142" s="494"/>
      <c r="I142" s="111"/>
      <c r="J142" s="111"/>
      <c r="K142" s="111"/>
      <c r="L142" s="111"/>
      <c r="M142" s="220"/>
      <c r="N142" s="220"/>
      <c r="O142" s="220"/>
      <c r="P142" s="220"/>
      <c r="Q142" s="305"/>
    </row>
    <row r="143" spans="1:17" ht="30" customHeight="1">
      <c r="A143" s="112" t="s">
        <v>294</v>
      </c>
      <c r="B143" s="88" t="s">
        <v>271</v>
      </c>
      <c r="C143" s="431" t="s">
        <v>31</v>
      </c>
      <c r="D143" s="495" t="s">
        <v>295</v>
      </c>
      <c r="E143" s="216"/>
      <c r="F143" s="216"/>
      <c r="G143" s="216"/>
      <c r="H143" s="480" t="s">
        <v>295</v>
      </c>
      <c r="I143" s="481"/>
      <c r="J143" s="482"/>
      <c r="K143" s="231"/>
      <c r="L143" s="231"/>
      <c r="M143" s="217"/>
      <c r="N143" s="217"/>
      <c r="O143" s="217"/>
      <c r="P143" s="217"/>
      <c r="Q143" s="304"/>
    </row>
    <row r="144" spans="1:17" ht="30" customHeight="1">
      <c r="A144" s="89"/>
      <c r="B144" s="56"/>
      <c r="C144" s="432" t="s">
        <v>24</v>
      </c>
      <c r="D144" s="157">
        <f>SUM(H144)</f>
        <v>28700</v>
      </c>
      <c r="E144" s="219"/>
      <c r="F144" s="219"/>
      <c r="G144" s="219"/>
      <c r="H144" s="483">
        <v>28700</v>
      </c>
      <c r="I144" s="484"/>
      <c r="J144" s="485"/>
      <c r="K144" s="111"/>
      <c r="L144" s="111"/>
      <c r="M144" s="220"/>
      <c r="N144" s="220"/>
      <c r="O144" s="220"/>
      <c r="P144" s="220"/>
      <c r="Q144" s="305"/>
    </row>
    <row r="145" spans="1:17" ht="21.6" customHeight="1">
      <c r="A145" s="93" t="s">
        <v>39</v>
      </c>
      <c r="B145" s="94"/>
      <c r="C145" s="95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7"/>
    </row>
    <row r="146" spans="1:17" ht="21.6" customHeight="1">
      <c r="A146" s="1" t="s">
        <v>0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00"/>
      <c r="Q146" s="5"/>
    </row>
    <row r="147" spans="1:17" ht="21.6" customHeight="1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ht="21.6" customHeight="1">
      <c r="A148" s="8" t="s">
        <v>5</v>
      </c>
      <c r="B148" s="9" t="s">
        <v>6</v>
      </c>
      <c r="C148" s="8" t="s">
        <v>7</v>
      </c>
      <c r="D148" s="9" t="s">
        <v>8</v>
      </c>
      <c r="E148" s="11" t="s">
        <v>9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3"/>
      <c r="Q148" s="8" t="s">
        <v>10</v>
      </c>
    </row>
    <row r="149" spans="1:17" ht="21.6" customHeight="1">
      <c r="A149" s="15"/>
      <c r="B149" s="16"/>
      <c r="C149" s="17"/>
      <c r="D149" s="16"/>
      <c r="E149" s="19" t="s">
        <v>11</v>
      </c>
      <c r="F149" s="18" t="s">
        <v>12</v>
      </c>
      <c r="G149" s="18" t="s">
        <v>13</v>
      </c>
      <c r="H149" s="18" t="s">
        <v>14</v>
      </c>
      <c r="I149" s="18" t="s">
        <v>15</v>
      </c>
      <c r="J149" s="18" t="s">
        <v>16</v>
      </c>
      <c r="K149" s="18" t="s">
        <v>17</v>
      </c>
      <c r="L149" s="18" t="s">
        <v>18</v>
      </c>
      <c r="M149" s="18" t="s">
        <v>19</v>
      </c>
      <c r="N149" s="18" t="s">
        <v>20</v>
      </c>
      <c r="O149" s="18" t="s">
        <v>21</v>
      </c>
      <c r="P149" s="18" t="s">
        <v>22</v>
      </c>
      <c r="Q149" s="15"/>
    </row>
    <row r="150" spans="1:17" ht="28.5" customHeight="1">
      <c r="A150" s="112" t="s">
        <v>296</v>
      </c>
      <c r="B150" s="221" t="s">
        <v>38</v>
      </c>
      <c r="C150" s="433" t="s">
        <v>234</v>
      </c>
      <c r="D150" s="222">
        <v>50</v>
      </c>
      <c r="E150" s="216"/>
      <c r="F150" s="306"/>
      <c r="G150" s="306"/>
      <c r="H150" s="306"/>
      <c r="I150" s="306"/>
      <c r="J150" s="486" t="s">
        <v>118</v>
      </c>
      <c r="K150" s="487"/>
      <c r="L150" s="488"/>
      <c r="M150" s="306"/>
      <c r="N150" s="217"/>
      <c r="O150" s="217"/>
      <c r="P150" s="217"/>
      <c r="Q150" s="307"/>
    </row>
    <row r="151" spans="1:17" ht="21.75" customHeight="1">
      <c r="A151" s="89"/>
      <c r="B151" s="224"/>
      <c r="C151" s="434" t="s">
        <v>24</v>
      </c>
      <c r="D151" s="157">
        <f>SUM(J151)</f>
        <v>17500</v>
      </c>
      <c r="E151" s="219"/>
      <c r="F151" s="219"/>
      <c r="G151" s="219"/>
      <c r="H151" s="219"/>
      <c r="I151" s="225"/>
      <c r="J151" s="492">
        <v>17500</v>
      </c>
      <c r="K151" s="493"/>
      <c r="L151" s="494"/>
      <c r="M151" s="220"/>
      <c r="N151" s="220"/>
      <c r="O151" s="220"/>
      <c r="P151" s="220"/>
      <c r="Q151" s="305"/>
    </row>
    <row r="152" spans="1:17" ht="29.25" customHeight="1">
      <c r="A152" s="112" t="s">
        <v>297</v>
      </c>
      <c r="B152" s="221" t="s">
        <v>38</v>
      </c>
      <c r="C152" s="431" t="s">
        <v>31</v>
      </c>
      <c r="D152" s="153">
        <v>55</v>
      </c>
      <c r="E152" s="216"/>
      <c r="F152" s="216"/>
      <c r="G152" s="216"/>
      <c r="H152" s="216"/>
      <c r="I152" s="217"/>
      <c r="J152" s="217"/>
      <c r="K152" s="217"/>
      <c r="L152" s="496">
        <v>55</v>
      </c>
      <c r="M152" s="497"/>
      <c r="N152" s="498"/>
      <c r="O152" s="217"/>
      <c r="P152" s="217"/>
      <c r="Q152" s="307"/>
    </row>
    <row r="153" spans="1:17" ht="30.75" customHeight="1">
      <c r="A153" s="89"/>
      <c r="B153" s="224"/>
      <c r="C153" s="432" t="s">
        <v>24</v>
      </c>
      <c r="D153" s="157">
        <f>SUM(F153:M153)</f>
        <v>18300</v>
      </c>
      <c r="E153" s="219"/>
      <c r="F153" s="219"/>
      <c r="G153" s="219"/>
      <c r="H153" s="219"/>
      <c r="I153" s="220"/>
      <c r="J153" s="220"/>
      <c r="K153" s="220"/>
      <c r="L153" s="489">
        <v>18300</v>
      </c>
      <c r="M153" s="490"/>
      <c r="N153" s="491"/>
      <c r="O153" s="220"/>
      <c r="P153" s="220"/>
      <c r="Q153" s="307"/>
    </row>
    <row r="154" spans="1:17" ht="21.6" customHeight="1">
      <c r="A154" s="112" t="s">
        <v>298</v>
      </c>
      <c r="B154" s="88" t="s">
        <v>38</v>
      </c>
      <c r="C154" s="431" t="s">
        <v>31</v>
      </c>
      <c r="D154" s="52">
        <v>200</v>
      </c>
      <c r="E154" s="216"/>
      <c r="F154" s="216"/>
      <c r="G154" s="216"/>
      <c r="H154" s="231"/>
      <c r="I154" s="231"/>
      <c r="J154" s="231"/>
      <c r="K154" s="231"/>
      <c r="L154" s="231"/>
      <c r="M154" s="217"/>
      <c r="N154" s="217">
        <v>200</v>
      </c>
      <c r="O154" s="217"/>
      <c r="P154" s="217"/>
      <c r="Q154" s="304"/>
    </row>
    <row r="155" spans="1:17" ht="21.6" customHeight="1">
      <c r="A155" s="89"/>
      <c r="B155" s="56"/>
      <c r="C155" s="432" t="s">
        <v>24</v>
      </c>
      <c r="D155" s="157">
        <f>SUM(N155)</f>
        <v>186900</v>
      </c>
      <c r="E155" s="219"/>
      <c r="F155" s="219"/>
      <c r="G155" s="219"/>
      <c r="H155" s="111"/>
      <c r="I155" s="111"/>
      <c r="J155" s="111"/>
      <c r="K155" s="111"/>
      <c r="L155" s="111"/>
      <c r="M155" s="220"/>
      <c r="N155" s="220">
        <v>186900</v>
      </c>
      <c r="O155" s="220"/>
      <c r="P155" s="220"/>
      <c r="Q155" s="305"/>
    </row>
    <row r="156" spans="1:17" ht="21.6" customHeight="1">
      <c r="A156" s="112" t="s">
        <v>299</v>
      </c>
      <c r="B156" s="88"/>
      <c r="C156" s="431" t="s">
        <v>31</v>
      </c>
      <c r="D156" s="52"/>
      <c r="E156" s="216"/>
      <c r="F156" s="216"/>
      <c r="G156" s="216"/>
      <c r="H156" s="231"/>
      <c r="I156" s="231"/>
      <c r="J156" s="231"/>
      <c r="K156" s="231"/>
      <c r="L156" s="231"/>
      <c r="M156" s="217"/>
      <c r="N156" s="217"/>
      <c r="O156" s="217"/>
      <c r="P156" s="217"/>
      <c r="Q156" s="304" t="s">
        <v>300</v>
      </c>
    </row>
    <row r="157" spans="1:17" ht="21.6" customHeight="1">
      <c r="A157" s="89"/>
      <c r="B157" s="56"/>
      <c r="C157" s="432" t="s">
        <v>24</v>
      </c>
      <c r="D157" s="157">
        <v>50000</v>
      </c>
      <c r="E157" s="219"/>
      <c r="F157" s="219"/>
      <c r="G157" s="219"/>
      <c r="H157" s="111"/>
      <c r="I157" s="111"/>
      <c r="J157" s="111"/>
      <c r="K157" s="111"/>
      <c r="L157" s="111"/>
      <c r="M157" s="220"/>
      <c r="N157" s="220"/>
      <c r="O157" s="220"/>
      <c r="P157" s="220"/>
      <c r="Q157" s="305"/>
    </row>
    <row r="158" spans="1:17" ht="21.6" customHeight="1">
      <c r="A158" s="112" t="s">
        <v>301</v>
      </c>
      <c r="B158" s="221"/>
      <c r="C158" s="431" t="s">
        <v>31</v>
      </c>
      <c r="D158" s="308"/>
      <c r="E158" s="216"/>
      <c r="F158" s="216"/>
      <c r="G158" s="306"/>
      <c r="H158" s="216"/>
      <c r="I158" s="216"/>
      <c r="J158" s="216"/>
      <c r="K158" s="216"/>
      <c r="L158" s="216"/>
      <c r="M158" s="217"/>
      <c r="N158" s="306"/>
      <c r="O158" s="217"/>
      <c r="P158" s="217"/>
      <c r="Q158" s="307" t="s">
        <v>300</v>
      </c>
    </row>
    <row r="159" spans="1:17" ht="21.6" customHeight="1">
      <c r="A159" s="89"/>
      <c r="B159" s="224"/>
      <c r="C159" s="432" t="s">
        <v>24</v>
      </c>
      <c r="D159" s="157">
        <v>200000</v>
      </c>
      <c r="E159" s="219"/>
      <c r="F159" s="219"/>
      <c r="G159" s="219"/>
      <c r="H159" s="219"/>
      <c r="I159" s="219"/>
      <c r="J159" s="219"/>
      <c r="K159" s="219"/>
      <c r="L159" s="219"/>
      <c r="M159" s="220"/>
      <c r="N159" s="220"/>
      <c r="O159" s="220"/>
      <c r="P159" s="220"/>
      <c r="Q159" s="307"/>
    </row>
    <row r="160" spans="1:17" ht="21.6" customHeight="1">
      <c r="A160" s="112" t="s">
        <v>302</v>
      </c>
      <c r="B160" s="88"/>
      <c r="C160" s="431" t="s">
        <v>31</v>
      </c>
      <c r="D160" s="52"/>
      <c r="E160" s="216"/>
      <c r="F160" s="216"/>
      <c r="G160" s="216"/>
      <c r="H160" s="231"/>
      <c r="I160" s="231"/>
      <c r="J160" s="231"/>
      <c r="K160" s="231"/>
      <c r="L160" s="231"/>
      <c r="M160" s="217"/>
      <c r="N160" s="217"/>
      <c r="O160" s="217"/>
      <c r="P160" s="217"/>
      <c r="Q160" s="304" t="s">
        <v>303</v>
      </c>
    </row>
    <row r="161" spans="1:17" ht="21.6" customHeight="1">
      <c r="A161" s="89"/>
      <c r="B161" s="56"/>
      <c r="C161" s="432" t="s">
        <v>24</v>
      </c>
      <c r="D161" s="157">
        <v>120000</v>
      </c>
      <c r="E161" s="219"/>
      <c r="F161" s="219"/>
      <c r="G161" s="219"/>
      <c r="H161" s="111"/>
      <c r="I161" s="111"/>
      <c r="J161" s="111"/>
      <c r="K161" s="111"/>
      <c r="L161" s="111"/>
      <c r="M161" s="220"/>
      <c r="N161" s="220"/>
      <c r="O161" s="220"/>
      <c r="P161" s="220"/>
      <c r="Q161" s="305"/>
    </row>
    <row r="162" spans="1:17" ht="21.6" customHeight="1">
      <c r="A162" s="112" t="s">
        <v>304</v>
      </c>
      <c r="B162" s="88"/>
      <c r="C162" s="431" t="s">
        <v>31</v>
      </c>
      <c r="D162" s="52"/>
      <c r="E162" s="216"/>
      <c r="F162" s="216"/>
      <c r="G162" s="216"/>
      <c r="H162" s="216"/>
      <c r="I162" s="216"/>
      <c r="J162" s="216"/>
      <c r="K162" s="231"/>
      <c r="L162" s="231"/>
      <c r="M162" s="217"/>
      <c r="N162" s="217"/>
      <c r="O162" s="217"/>
      <c r="P162" s="217"/>
      <c r="Q162" s="304"/>
    </row>
    <row r="163" spans="1:17" ht="21.6" customHeight="1">
      <c r="A163" s="89"/>
      <c r="B163" s="56"/>
      <c r="C163" s="432" t="s">
        <v>24</v>
      </c>
      <c r="D163" s="157">
        <v>279200</v>
      </c>
      <c r="E163" s="219"/>
      <c r="F163" s="219"/>
      <c r="G163" s="219"/>
      <c r="H163" s="219"/>
      <c r="I163" s="219"/>
      <c r="J163" s="219"/>
      <c r="K163" s="111"/>
      <c r="L163" s="111"/>
      <c r="M163" s="220"/>
      <c r="N163" s="220"/>
      <c r="O163" s="220"/>
      <c r="P163" s="220"/>
      <c r="Q163" s="305"/>
    </row>
    <row r="164" spans="1:17" ht="21.6" customHeight="1">
      <c r="A164" s="112"/>
      <c r="B164" s="88"/>
      <c r="C164" s="431" t="s">
        <v>31</v>
      </c>
      <c r="D164" s="52"/>
      <c r="E164" s="216"/>
      <c r="F164" s="216"/>
      <c r="G164" s="216"/>
      <c r="H164" s="231"/>
      <c r="I164" s="216"/>
      <c r="J164" s="216"/>
      <c r="K164" s="216"/>
      <c r="L164" s="231"/>
      <c r="M164" s="217"/>
      <c r="N164" s="217"/>
      <c r="O164" s="217"/>
      <c r="P164" s="217"/>
      <c r="Q164" s="304"/>
    </row>
    <row r="165" spans="1:17" ht="21.6" customHeight="1">
      <c r="A165" s="89"/>
      <c r="B165" s="56"/>
      <c r="C165" s="432" t="s">
        <v>24</v>
      </c>
      <c r="D165" s="157">
        <f>SUM(I165)</f>
        <v>0</v>
      </c>
      <c r="E165" s="219"/>
      <c r="F165" s="219"/>
      <c r="G165" s="219"/>
      <c r="H165" s="111"/>
      <c r="I165" s="219"/>
      <c r="J165" s="219"/>
      <c r="K165" s="219"/>
      <c r="L165" s="111"/>
      <c r="M165" s="220"/>
      <c r="N165" s="220"/>
      <c r="O165" s="220"/>
      <c r="P165" s="220"/>
      <c r="Q165" s="305"/>
    </row>
    <row r="166" spans="1:17" ht="21.6" customHeight="1">
      <c r="A166" s="112"/>
      <c r="B166" s="88"/>
      <c r="C166" s="431" t="s">
        <v>31</v>
      </c>
      <c r="D166" s="52"/>
      <c r="E166" s="216"/>
      <c r="F166" s="216"/>
      <c r="G166" s="216"/>
      <c r="H166" s="216"/>
      <c r="I166" s="231"/>
      <c r="J166" s="231"/>
      <c r="K166" s="231"/>
      <c r="L166" s="231"/>
      <c r="M166" s="217"/>
      <c r="N166" s="217"/>
      <c r="O166" s="217"/>
      <c r="P166" s="217"/>
      <c r="Q166" s="304"/>
    </row>
    <row r="167" spans="1:17" ht="21.6" customHeight="1">
      <c r="A167" s="89"/>
      <c r="B167" s="56"/>
      <c r="C167" s="432" t="s">
        <v>24</v>
      </c>
      <c r="D167" s="157">
        <f>SUM(F167)</f>
        <v>0</v>
      </c>
      <c r="E167" s="219"/>
      <c r="F167" s="219"/>
      <c r="G167" s="219"/>
      <c r="H167" s="219"/>
      <c r="I167" s="111"/>
      <c r="J167" s="111"/>
      <c r="K167" s="111"/>
      <c r="L167" s="111"/>
      <c r="M167" s="220"/>
      <c r="N167" s="220"/>
      <c r="O167" s="220"/>
      <c r="P167" s="220"/>
      <c r="Q167" s="305"/>
    </row>
    <row r="168" spans="1:17" ht="21.6" customHeight="1">
      <c r="A168" s="112"/>
      <c r="B168" s="88"/>
      <c r="C168" s="431" t="s">
        <v>31</v>
      </c>
      <c r="D168" s="495"/>
      <c r="E168" s="216"/>
      <c r="F168" s="216"/>
      <c r="G168" s="216"/>
      <c r="H168" s="216"/>
      <c r="I168" s="216"/>
      <c r="J168" s="216"/>
      <c r="K168" s="231"/>
      <c r="L168" s="231"/>
      <c r="M168" s="217"/>
      <c r="N168" s="217"/>
      <c r="O168" s="217"/>
      <c r="P168" s="217"/>
      <c r="Q168" s="304"/>
    </row>
    <row r="169" spans="1:17" ht="21.6" customHeight="1">
      <c r="A169" s="89"/>
      <c r="B169" s="56"/>
      <c r="C169" s="432" t="s">
        <v>24</v>
      </c>
      <c r="D169" s="157">
        <f>SUM(H169)</f>
        <v>0</v>
      </c>
      <c r="E169" s="219"/>
      <c r="F169" s="219"/>
      <c r="G169" s="219"/>
      <c r="H169" s="219"/>
      <c r="I169" s="219"/>
      <c r="J169" s="219"/>
      <c r="K169" s="111"/>
      <c r="L169" s="111"/>
      <c r="M169" s="220"/>
      <c r="N169" s="220"/>
      <c r="O169" s="220"/>
      <c r="P169" s="220"/>
      <c r="Q169" s="305"/>
    </row>
    <row r="170" spans="1:17" ht="21.6" customHeight="1">
      <c r="A170" s="93" t="s">
        <v>39</v>
      </c>
      <c r="B170" s="94"/>
      <c r="C170" s="95"/>
      <c r="D170" s="394">
        <f>SUM(D7+D54+D76+D79+D157+D159+D161+D163)</f>
        <v>3300000</v>
      </c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7"/>
    </row>
    <row r="171" spans="1:17" ht="21.6" customHeight="1">
      <c r="D171" s="499">
        <v>3300000</v>
      </c>
    </row>
    <row r="172" spans="1:17" ht="21.6" customHeight="1">
      <c r="A172" s="253">
        <f>SUM(D170+D157+D159+D161)</f>
        <v>3670000</v>
      </c>
      <c r="D172" s="62">
        <f>SUM(D171-D170)</f>
        <v>0</v>
      </c>
      <c r="E172" s="500">
        <f>SUM(D171-A172)</f>
        <v>-370000</v>
      </c>
    </row>
  </sheetData>
  <mergeCells count="202">
    <mergeCell ref="A166:A167"/>
    <mergeCell ref="B166:B167"/>
    <mergeCell ref="A168:A169"/>
    <mergeCell ref="B168:B169"/>
    <mergeCell ref="A170:C170"/>
    <mergeCell ref="A160:A161"/>
    <mergeCell ref="B160:B161"/>
    <mergeCell ref="A162:A163"/>
    <mergeCell ref="B162:B163"/>
    <mergeCell ref="A164:A165"/>
    <mergeCell ref="B164:B165"/>
    <mergeCell ref="A154:A155"/>
    <mergeCell ref="B154:B155"/>
    <mergeCell ref="A156:A157"/>
    <mergeCell ref="B156:B157"/>
    <mergeCell ref="A158:A159"/>
    <mergeCell ref="B158:B159"/>
    <mergeCell ref="A150:A151"/>
    <mergeCell ref="B150:B151"/>
    <mergeCell ref="J150:L150"/>
    <mergeCell ref="J151:L151"/>
    <mergeCell ref="A152:A153"/>
    <mergeCell ref="B152:B153"/>
    <mergeCell ref="L152:N152"/>
    <mergeCell ref="L153:N153"/>
    <mergeCell ref="A148:A149"/>
    <mergeCell ref="B148:B149"/>
    <mergeCell ref="C148:C149"/>
    <mergeCell ref="D148:D149"/>
    <mergeCell ref="E148:P148"/>
    <mergeCell ref="Q148:Q149"/>
    <mergeCell ref="A143:A144"/>
    <mergeCell ref="B143:B144"/>
    <mergeCell ref="H143:J143"/>
    <mergeCell ref="H144:J144"/>
    <mergeCell ref="A145:C145"/>
    <mergeCell ref="A146:O146"/>
    <mergeCell ref="A139:A140"/>
    <mergeCell ref="B139:B140"/>
    <mergeCell ref="I139:K139"/>
    <mergeCell ref="I140:K140"/>
    <mergeCell ref="A141:A142"/>
    <mergeCell ref="B141:B142"/>
    <mergeCell ref="F141:H141"/>
    <mergeCell ref="F142:H142"/>
    <mergeCell ref="A135:A136"/>
    <mergeCell ref="B135:B136"/>
    <mergeCell ref="A137:A138"/>
    <mergeCell ref="B137:B138"/>
    <mergeCell ref="H137:J137"/>
    <mergeCell ref="H138:J138"/>
    <mergeCell ref="A131:A132"/>
    <mergeCell ref="B131:B132"/>
    <mergeCell ref="H131:J131"/>
    <mergeCell ref="H132:J132"/>
    <mergeCell ref="A133:A134"/>
    <mergeCell ref="B133:B134"/>
    <mergeCell ref="I133:L133"/>
    <mergeCell ref="I134:L134"/>
    <mergeCell ref="Q123:Q124"/>
    <mergeCell ref="A125:A126"/>
    <mergeCell ref="B125:B126"/>
    <mergeCell ref="A127:A128"/>
    <mergeCell ref="B127:B128"/>
    <mergeCell ref="A129:A130"/>
    <mergeCell ref="B129:B130"/>
    <mergeCell ref="H129:J129"/>
    <mergeCell ref="H130:J130"/>
    <mergeCell ref="A117:A118"/>
    <mergeCell ref="B117:B118"/>
    <mergeCell ref="A119:C119"/>
    <mergeCell ref="A120:O120"/>
    <mergeCell ref="A121:O121"/>
    <mergeCell ref="A123:A124"/>
    <mergeCell ref="B123:B124"/>
    <mergeCell ref="C123:C124"/>
    <mergeCell ref="D123:D124"/>
    <mergeCell ref="E123:P123"/>
    <mergeCell ref="Q111:Q112"/>
    <mergeCell ref="A113:A114"/>
    <mergeCell ref="B113:B114"/>
    <mergeCell ref="A115:A116"/>
    <mergeCell ref="B115:B116"/>
    <mergeCell ref="Q115:Q116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9:A100"/>
    <mergeCell ref="B99:B100"/>
    <mergeCell ref="C99:C100"/>
    <mergeCell ref="D99:D100"/>
    <mergeCell ref="E99:P99"/>
    <mergeCell ref="Q99:Q100"/>
    <mergeCell ref="A92:A93"/>
    <mergeCell ref="B92:B93"/>
    <mergeCell ref="A94:A95"/>
    <mergeCell ref="B94:B95"/>
    <mergeCell ref="A96:C96"/>
    <mergeCell ref="A97:O97"/>
    <mergeCell ref="A86:A87"/>
    <mergeCell ref="B86:B87"/>
    <mergeCell ref="A88:A89"/>
    <mergeCell ref="B88:B89"/>
    <mergeCell ref="A90:A91"/>
    <mergeCell ref="B90:B91"/>
    <mergeCell ref="A80:A81"/>
    <mergeCell ref="B80:B81"/>
    <mergeCell ref="Q80:Q81"/>
    <mergeCell ref="A82:A83"/>
    <mergeCell ref="B82:B83"/>
    <mergeCell ref="A84:A85"/>
    <mergeCell ref="B84:B85"/>
    <mergeCell ref="A72:O72"/>
    <mergeCell ref="A74:A75"/>
    <mergeCell ref="C74:C75"/>
    <mergeCell ref="E74:P74"/>
    <mergeCell ref="Q74:Q75"/>
    <mergeCell ref="A77:A78"/>
    <mergeCell ref="B77:B78"/>
    <mergeCell ref="Q77:Q78"/>
    <mergeCell ref="A63:A64"/>
    <mergeCell ref="B63:B64"/>
    <mergeCell ref="A65:A66"/>
    <mergeCell ref="B65:B66"/>
    <mergeCell ref="A67:C67"/>
    <mergeCell ref="A68:O68"/>
    <mergeCell ref="A57:A58"/>
    <mergeCell ref="B57:B58"/>
    <mergeCell ref="A59:A60"/>
    <mergeCell ref="B59:B60"/>
    <mergeCell ref="A61:A62"/>
    <mergeCell ref="B61:B62"/>
    <mergeCell ref="Q50:Q51"/>
    <mergeCell ref="A53:A54"/>
    <mergeCell ref="B53:B54"/>
    <mergeCell ref="Q53:Q54"/>
    <mergeCell ref="A55:A56"/>
    <mergeCell ref="B55:B56"/>
    <mergeCell ref="A48:O48"/>
    <mergeCell ref="A50:A51"/>
    <mergeCell ref="B50:B51"/>
    <mergeCell ref="C50:C51"/>
    <mergeCell ref="D50:D51"/>
    <mergeCell ref="E50:P50"/>
    <mergeCell ref="A42:A43"/>
    <mergeCell ref="B42:B43"/>
    <mergeCell ref="A44:A45"/>
    <mergeCell ref="B44:B45"/>
    <mergeCell ref="A46:C46"/>
    <mergeCell ref="A47:O47"/>
    <mergeCell ref="A36:A37"/>
    <mergeCell ref="B36:B37"/>
    <mergeCell ref="A38:A39"/>
    <mergeCell ref="B38:B39"/>
    <mergeCell ref="A40:A41"/>
    <mergeCell ref="B40:B41"/>
    <mergeCell ref="A30:A31"/>
    <mergeCell ref="B30:B31"/>
    <mergeCell ref="A32:A33"/>
    <mergeCell ref="B32:B33"/>
    <mergeCell ref="A34:A35"/>
    <mergeCell ref="B34:B35"/>
    <mergeCell ref="A28:A29"/>
    <mergeCell ref="B28:B29"/>
    <mergeCell ref="C28:C29"/>
    <mergeCell ref="D28:D29"/>
    <mergeCell ref="E28:P28"/>
    <mergeCell ref="Q28:Q29"/>
    <mergeCell ref="A18:A19"/>
    <mergeCell ref="B18:B19"/>
    <mergeCell ref="A20:A21"/>
    <mergeCell ref="B20:B21"/>
    <mergeCell ref="A22:C22"/>
    <mergeCell ref="A26:O26"/>
    <mergeCell ref="A12:A13"/>
    <mergeCell ref="B12:B13"/>
    <mergeCell ref="A14:A15"/>
    <mergeCell ref="B14:B15"/>
    <mergeCell ref="A16:A17"/>
    <mergeCell ref="B16:B17"/>
    <mergeCell ref="Q3:Q4"/>
    <mergeCell ref="A6:A7"/>
    <mergeCell ref="B6:B7"/>
    <mergeCell ref="A8:A9"/>
    <mergeCell ref="B8:B9"/>
    <mergeCell ref="A10:A11"/>
    <mergeCell ref="B10:B11"/>
    <mergeCell ref="A1:O1"/>
    <mergeCell ref="A3:A4"/>
    <mergeCell ref="B3:B4"/>
    <mergeCell ref="C3:C4"/>
    <mergeCell ref="D3:D4"/>
    <mergeCell ref="E3:P3"/>
  </mergeCells>
  <pageMargins left="0.26" right="0" top="0.78740157480314965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แผนปฏิบัติกาเงินปกติ 1 (2)</vt:lpstr>
      <vt:lpstr>แผนปฏิบัติงานเงินบำรุง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2020-03-02T06:25:36Z</dcterms:modified>
</cp:coreProperties>
</file>